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ie/Desktop/"/>
    </mc:Choice>
  </mc:AlternateContent>
  <xr:revisionPtr revIDLastSave="0" documentId="13_ncr:1_{D1B0467E-1F7F-6A41-BFA2-5816FBA4AB73}" xr6:coauthVersionLast="47" xr6:coauthVersionMax="47" xr10:uidLastSave="{00000000-0000-0000-0000-000000000000}"/>
  <bookViews>
    <workbookView xWindow="11780" yWindow="500" windowWidth="19600" windowHeight="16840" activeTab="5" xr2:uid="{8B43281F-477C-445C-9A0E-7634D8E3C67B}"/>
  </bookViews>
  <sheets>
    <sheet name="2017" sheetId="4" r:id="rId1"/>
    <sheet name="2018" sheetId="3" r:id="rId2"/>
    <sheet name="2019" sheetId="2" r:id="rId3"/>
    <sheet name="2020" sheetId="1" r:id="rId4"/>
    <sheet name="2021" sheetId="5" r:id="rId5"/>
    <sheet name="202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5" l="1"/>
  <c r="T16" i="6"/>
  <c r="T24" i="6"/>
  <c r="T8" i="6"/>
  <c r="T9" i="6" s="1"/>
  <c r="L20" i="1"/>
  <c r="T18" i="5"/>
  <c r="T11" i="5"/>
  <c r="T20" i="5" s="1"/>
  <c r="T10" i="5"/>
  <c r="T18" i="6" l="1"/>
  <c r="T28" i="6" s="1"/>
  <c r="T29" i="6" s="1"/>
  <c r="T30" i="5"/>
  <c r="T31" i="5" s="1"/>
  <c r="L23" i="4"/>
  <c r="H98" i="4"/>
  <c r="H100" i="4" s="1"/>
  <c r="L11" i="4" s="1"/>
  <c r="G98" i="4"/>
  <c r="F98" i="4"/>
  <c r="E98" i="4"/>
  <c r="D98" i="4"/>
  <c r="C98" i="4"/>
  <c r="G35" i="4"/>
  <c r="F35" i="4"/>
  <c r="E35" i="4"/>
  <c r="D35" i="4"/>
  <c r="C35" i="4"/>
  <c r="L20" i="4"/>
  <c r="C75" i="3"/>
  <c r="C30" i="3"/>
  <c r="L23" i="3"/>
  <c r="H75" i="3"/>
  <c r="H77" i="3" s="1"/>
  <c r="L11" i="3" s="1"/>
  <c r="G75" i="3"/>
  <c r="F75" i="3"/>
  <c r="E75" i="3"/>
  <c r="D75" i="3"/>
  <c r="L20" i="3"/>
  <c r="G30" i="3"/>
  <c r="F30" i="3"/>
  <c r="E30" i="3"/>
  <c r="D30" i="3"/>
  <c r="L23" i="2"/>
  <c r="C19" i="2"/>
  <c r="H31" i="2"/>
  <c r="H33" i="2" s="1"/>
  <c r="L11" i="2" s="1"/>
  <c r="G31" i="2"/>
  <c r="F31" i="2"/>
  <c r="E31" i="2"/>
  <c r="D31" i="2"/>
  <c r="C31" i="2"/>
  <c r="L20" i="2"/>
  <c r="G19" i="2"/>
  <c r="F19" i="2"/>
  <c r="E19" i="2"/>
  <c r="D19" i="2"/>
  <c r="L23" i="1"/>
  <c r="C39" i="1"/>
  <c r="D39" i="1"/>
  <c r="E39" i="1"/>
  <c r="F39" i="1"/>
  <c r="G39" i="1"/>
  <c r="H39" i="1"/>
  <c r="H41" i="1" s="1"/>
  <c r="L11" i="1" s="1"/>
  <c r="D16" i="1"/>
  <c r="G16" i="1"/>
  <c r="F16" i="1"/>
  <c r="E16" i="1"/>
  <c r="C16" i="1"/>
  <c r="G41" i="1" l="1"/>
  <c r="L10" i="1" s="1"/>
  <c r="F100" i="4"/>
  <c r="L9" i="4" s="1"/>
  <c r="G100" i="4"/>
  <c r="L10" i="4" s="1"/>
  <c r="C100" i="4"/>
  <c r="L4" i="4" s="1"/>
  <c r="D100" i="4"/>
  <c r="L5" i="4" s="1"/>
  <c r="E100" i="4"/>
  <c r="L6" i="4" s="1"/>
  <c r="D77" i="3"/>
  <c r="L5" i="3" s="1"/>
  <c r="F77" i="3"/>
  <c r="L9" i="3" s="1"/>
  <c r="C77" i="3"/>
  <c r="L4" i="3" s="1"/>
  <c r="E77" i="3"/>
  <c r="L6" i="3" s="1"/>
  <c r="G77" i="3"/>
  <c r="L10" i="3" s="1"/>
  <c r="C33" i="2"/>
  <c r="L4" i="2" s="1"/>
  <c r="E33" i="2"/>
  <c r="L6" i="2" s="1"/>
  <c r="D33" i="2"/>
  <c r="L5" i="2" s="1"/>
  <c r="F33" i="2"/>
  <c r="L9" i="2" s="1"/>
  <c r="G33" i="2"/>
  <c r="L10" i="2" s="1"/>
  <c r="L12" i="2" s="1"/>
  <c r="C41" i="1"/>
  <c r="L4" i="1" s="1"/>
  <c r="D41" i="1"/>
  <c r="L5" i="1" s="1"/>
  <c r="E41" i="1"/>
  <c r="L6" i="1" s="1"/>
  <c r="L7" i="1" s="1"/>
  <c r="F41" i="1"/>
  <c r="L9" i="1" s="1"/>
  <c r="L12" i="1" s="1"/>
  <c r="L14" i="1" l="1"/>
  <c r="L24" i="1" s="1"/>
  <c r="L25" i="1" s="1"/>
  <c r="L12" i="4"/>
  <c r="L7" i="4"/>
  <c r="L7" i="3"/>
  <c r="L12" i="3"/>
  <c r="L7" i="2"/>
  <c r="L14" i="2" s="1"/>
  <c r="L24" i="2" s="1"/>
  <c r="L25" i="2" s="1"/>
  <c r="L27" i="2" s="1"/>
  <c r="L14" i="4" l="1"/>
  <c r="L24" i="4" s="1"/>
  <c r="L25" i="4" s="1"/>
  <c r="L27" i="4" s="1"/>
  <c r="L14" i="3"/>
  <c r="L24" i="3" s="1"/>
  <c r="L25" i="3" s="1"/>
  <c r="L27" i="3" s="1"/>
</calcChain>
</file>

<file path=xl/sharedStrings.xml><?xml version="1.0" encoding="utf-8"?>
<sst xmlns="http://schemas.openxmlformats.org/spreadsheetml/2006/main" count="409" uniqueCount="62">
  <si>
    <t>Donation</t>
  </si>
  <si>
    <t>Donationer</t>
  </si>
  <si>
    <t>Danid</t>
  </si>
  <si>
    <t>EDB</t>
  </si>
  <si>
    <t>Ovf.</t>
  </si>
  <si>
    <t>Projekt</t>
  </si>
  <si>
    <t>Hostmaster</t>
  </si>
  <si>
    <t>Fee</t>
  </si>
  <si>
    <t>Gebyr</t>
  </si>
  <si>
    <t>Indtægter</t>
  </si>
  <si>
    <t>Udgifter</t>
  </si>
  <si>
    <t>Resultat</t>
  </si>
  <si>
    <t>Aktiver</t>
  </si>
  <si>
    <t>Bankkonto</t>
  </si>
  <si>
    <t>Passiver</t>
  </si>
  <si>
    <t>Resultat 2020</t>
  </si>
  <si>
    <t>Resultat tidligere år</t>
  </si>
  <si>
    <t>Aktiver i alt</t>
  </si>
  <si>
    <t>Konto 3000 0011 6499 04</t>
  </si>
  <si>
    <t>Konto 3000 0011 6498 82</t>
  </si>
  <si>
    <t>Foredrag</t>
  </si>
  <si>
    <t>Renter</t>
  </si>
  <si>
    <t>Renter og gebyr</t>
  </si>
  <si>
    <t>Passiver i alt</t>
  </si>
  <si>
    <t>Fordrag</t>
  </si>
  <si>
    <t>Resultat 2019</t>
  </si>
  <si>
    <t>Charlie udlæg</t>
  </si>
  <si>
    <t>Resultat 2018</t>
  </si>
  <si>
    <t>I alt</t>
  </si>
  <si>
    <t>Holland</t>
  </si>
  <si>
    <t>Plakater</t>
  </si>
  <si>
    <t>Sierra Leone</t>
  </si>
  <si>
    <t>Resultat 2017</t>
  </si>
  <si>
    <t>Indsamlingsnævn</t>
  </si>
  <si>
    <t>konto nr</t>
  </si>
  <si>
    <t>projekt</t>
  </si>
  <si>
    <t>Renter og Gebyr</t>
  </si>
  <si>
    <t>CUC Mobil</t>
  </si>
  <si>
    <t xml:space="preserve">konto nr </t>
  </si>
  <si>
    <t>Indsamlingsnævnet</t>
  </si>
  <si>
    <t>Woocomm</t>
  </si>
  <si>
    <t>Charlie Mobil Pay</t>
  </si>
  <si>
    <t>Facebook</t>
  </si>
  <si>
    <t>facebook</t>
  </si>
  <si>
    <t>Annoncer</t>
  </si>
  <si>
    <t>cisu</t>
  </si>
  <si>
    <t>danid</t>
  </si>
  <si>
    <t>3000 0011 649904</t>
  </si>
  <si>
    <t>Bankkonto 82</t>
  </si>
  <si>
    <t>Bankkonto 04</t>
  </si>
  <si>
    <t>facebook annonce</t>
  </si>
  <si>
    <t>dan-id</t>
  </si>
  <si>
    <t>Quickpay</t>
  </si>
  <si>
    <t>kr. 6,25</t>
  </si>
  <si>
    <t>indsamlingsnævnet</t>
  </si>
  <si>
    <t>medlemsgebyr</t>
  </si>
  <si>
    <t>sponsor</t>
  </si>
  <si>
    <t>donation (test)</t>
  </si>
  <si>
    <t>Gebyr ifølge Nota</t>
  </si>
  <si>
    <t>mobile pay box</t>
  </si>
  <si>
    <t>Resultat 2021</t>
  </si>
  <si>
    <t>Resultat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</si>
</sst>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14" fontId="4" fillId="2" borderId="0" xfId="0" applyNumberFormat="1" applyFont="1" applyFill="1"/>
    <xf numFmtId="0" fontId="4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/>
    <xf numFmtId="0" fontId="1" fillId="2" borderId="0" xfId="0" applyFont="1" applyFill="1"/>
    <xf numFmtId="0" fontId="0" fillId="0" borderId="0" xfId="0" applyBorder="1"/>
    <xf numFmtId="4" fontId="1" fillId="0" borderId="0" xfId="0" applyNumberFormat="1" applyFont="1" applyBorder="1"/>
    <xf numFmtId="164" fontId="3" fillId="0" borderId="0" xfId="0" applyNumberFormat="1" applyFont="1" applyAlignment="1">
      <alignment horizontal="left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AC5A-5F7C-4EDB-BFB6-9B8279A2C526}">
  <dimension ref="A1:L100"/>
  <sheetViews>
    <sheetView workbookViewId="0">
      <selection activeCell="F31" sqref="F31"/>
    </sheetView>
  </sheetViews>
  <sheetFormatPr baseColWidth="10" defaultColWidth="8.83203125" defaultRowHeight="15" x14ac:dyDescent="0.2"/>
  <cols>
    <col min="1" max="1" width="10.5" bestFit="1" customWidth="1"/>
    <col min="3" max="4" width="14.33203125" style="2" customWidth="1"/>
    <col min="5" max="6" width="12.5" style="2" customWidth="1"/>
    <col min="7" max="9" width="9.1640625" style="2"/>
    <col min="11" max="11" width="21.6640625" customWidth="1"/>
    <col min="12" max="12" width="10.33203125" style="2" bestFit="1" customWidth="1"/>
  </cols>
  <sheetData>
    <row r="1" spans="1:12" x14ac:dyDescent="0.2">
      <c r="A1" s="8">
        <v>2017</v>
      </c>
    </row>
    <row r="2" spans="1:12" x14ac:dyDescent="0.2">
      <c r="A2" t="s">
        <v>18</v>
      </c>
    </row>
    <row r="3" spans="1:12" x14ac:dyDescent="0.2">
      <c r="C3" s="2" t="s">
        <v>1</v>
      </c>
      <c r="D3" s="2" t="s">
        <v>20</v>
      </c>
      <c r="E3" s="2" t="s">
        <v>7</v>
      </c>
      <c r="F3" s="2" t="s">
        <v>5</v>
      </c>
      <c r="G3" s="2" t="s">
        <v>3</v>
      </c>
      <c r="H3" s="2" t="s">
        <v>22</v>
      </c>
    </row>
    <row r="4" spans="1:12" x14ac:dyDescent="0.2">
      <c r="A4" s="1">
        <v>42737</v>
      </c>
      <c r="B4" t="s">
        <v>0</v>
      </c>
      <c r="C4" s="2">
        <v>50</v>
      </c>
      <c r="K4" t="s">
        <v>1</v>
      </c>
      <c r="L4" s="2">
        <f>C100</f>
        <v>24363.870000000003</v>
      </c>
    </row>
    <row r="5" spans="1:12" x14ac:dyDescent="0.2">
      <c r="A5" s="1">
        <v>42746</v>
      </c>
      <c r="B5" t="s">
        <v>0</v>
      </c>
      <c r="C5" s="2">
        <v>444.26</v>
      </c>
      <c r="K5" t="s">
        <v>20</v>
      </c>
      <c r="L5" s="2">
        <f>D100</f>
        <v>0</v>
      </c>
    </row>
    <row r="6" spans="1:12" x14ac:dyDescent="0.2">
      <c r="A6" s="1">
        <v>42767</v>
      </c>
      <c r="B6" t="s">
        <v>0</v>
      </c>
      <c r="C6" s="2">
        <v>50</v>
      </c>
      <c r="K6" t="s">
        <v>7</v>
      </c>
      <c r="L6" s="2">
        <f>E100</f>
        <v>0</v>
      </c>
    </row>
    <row r="7" spans="1:12" x14ac:dyDescent="0.2">
      <c r="A7" s="1">
        <v>42779</v>
      </c>
      <c r="B7" t="s">
        <v>0</v>
      </c>
      <c r="C7" s="2">
        <v>722.3</v>
      </c>
      <c r="K7" s="3" t="s">
        <v>9</v>
      </c>
      <c r="L7" s="4">
        <f>SUM(L4:L6)</f>
        <v>24363.870000000003</v>
      </c>
    </row>
    <row r="8" spans="1:12" x14ac:dyDescent="0.2">
      <c r="A8" s="1">
        <v>42795</v>
      </c>
      <c r="B8" t="s">
        <v>0</v>
      </c>
      <c r="C8" s="2">
        <v>50</v>
      </c>
    </row>
    <row r="9" spans="1:12" x14ac:dyDescent="0.2">
      <c r="A9" s="1">
        <v>42796</v>
      </c>
      <c r="B9" t="s">
        <v>2</v>
      </c>
      <c r="G9" s="2">
        <v>101.26</v>
      </c>
      <c r="K9" t="s">
        <v>5</v>
      </c>
      <c r="L9" s="2">
        <f>F100</f>
        <v>39669.379999999997</v>
      </c>
    </row>
    <row r="10" spans="1:12" x14ac:dyDescent="0.2">
      <c r="A10" s="10">
        <v>42800</v>
      </c>
      <c r="B10" s="11" t="s">
        <v>29</v>
      </c>
      <c r="F10" s="9">
        <v>33531.050000000003</v>
      </c>
      <c r="K10" t="s">
        <v>3</v>
      </c>
      <c r="L10" s="2">
        <f>G100</f>
        <v>489.90999999999997</v>
      </c>
    </row>
    <row r="11" spans="1:12" x14ac:dyDescent="0.2">
      <c r="A11" s="1">
        <v>42828</v>
      </c>
      <c r="B11" t="s">
        <v>0</v>
      </c>
      <c r="C11" s="2">
        <v>50</v>
      </c>
      <c r="K11" t="s">
        <v>22</v>
      </c>
      <c r="L11" s="2">
        <f>H100</f>
        <v>0</v>
      </c>
    </row>
    <row r="12" spans="1:12" x14ac:dyDescent="0.2">
      <c r="A12" s="1">
        <v>42835</v>
      </c>
      <c r="B12" t="s">
        <v>0</v>
      </c>
      <c r="C12" s="2">
        <v>17.95</v>
      </c>
      <c r="K12" s="3" t="s">
        <v>10</v>
      </c>
      <c r="L12" s="4">
        <f>L9+L10+L11</f>
        <v>40159.29</v>
      </c>
    </row>
    <row r="13" spans="1:12" x14ac:dyDescent="0.2">
      <c r="A13" s="1">
        <v>42850</v>
      </c>
      <c r="B13" t="s">
        <v>0</v>
      </c>
      <c r="C13" s="2">
        <v>1000</v>
      </c>
    </row>
    <row r="14" spans="1:12" x14ac:dyDescent="0.2">
      <c r="A14" s="1">
        <v>42856</v>
      </c>
      <c r="B14" t="s">
        <v>0</v>
      </c>
      <c r="C14" s="2">
        <v>50</v>
      </c>
      <c r="K14" s="6" t="s">
        <v>11</v>
      </c>
      <c r="L14" s="7">
        <f>L7-L12</f>
        <v>-15795.419999999998</v>
      </c>
    </row>
    <row r="15" spans="1:12" x14ac:dyDescent="0.2">
      <c r="A15" s="10">
        <v>42864</v>
      </c>
      <c r="B15" s="11" t="s">
        <v>29</v>
      </c>
      <c r="F15" s="9">
        <v>-33531</v>
      </c>
    </row>
    <row r="16" spans="1:12" x14ac:dyDescent="0.2">
      <c r="A16" s="1">
        <v>42887</v>
      </c>
      <c r="B16" t="s">
        <v>0</v>
      </c>
      <c r="C16" s="2">
        <v>50</v>
      </c>
    </row>
    <row r="17" spans="1:12" x14ac:dyDescent="0.2">
      <c r="A17" s="1">
        <v>42893</v>
      </c>
      <c r="B17" t="s">
        <v>0</v>
      </c>
      <c r="C17" s="2">
        <v>722.54</v>
      </c>
      <c r="K17" t="s">
        <v>12</v>
      </c>
    </row>
    <row r="18" spans="1:12" x14ac:dyDescent="0.2">
      <c r="A18" s="1">
        <v>42919</v>
      </c>
      <c r="B18" t="s">
        <v>0</v>
      </c>
      <c r="C18" s="2">
        <v>50</v>
      </c>
      <c r="K18" t="s">
        <v>13</v>
      </c>
      <c r="L18" s="2">
        <v>23823.48</v>
      </c>
    </row>
    <row r="19" spans="1:12" x14ac:dyDescent="0.2">
      <c r="A19" s="1">
        <v>42948</v>
      </c>
      <c r="B19" t="s">
        <v>0</v>
      </c>
      <c r="C19" s="2">
        <v>50</v>
      </c>
      <c r="K19" t="s">
        <v>13</v>
      </c>
      <c r="L19" s="2">
        <v>11778.65</v>
      </c>
    </row>
    <row r="20" spans="1:12" x14ac:dyDescent="0.2">
      <c r="A20" s="10">
        <v>42951</v>
      </c>
      <c r="B20" s="11" t="s">
        <v>29</v>
      </c>
      <c r="F20" s="9">
        <v>-33416.550000000003</v>
      </c>
      <c r="K20" s="3" t="s">
        <v>17</v>
      </c>
      <c r="L20" s="5">
        <f>L18+L19</f>
        <v>35602.129999999997</v>
      </c>
    </row>
    <row r="21" spans="1:12" x14ac:dyDescent="0.2">
      <c r="A21" s="10">
        <v>42952</v>
      </c>
      <c r="B21" s="11" t="s">
        <v>29</v>
      </c>
      <c r="F21" s="9">
        <v>33531</v>
      </c>
    </row>
    <row r="22" spans="1:12" x14ac:dyDescent="0.2">
      <c r="A22" s="1">
        <v>42979</v>
      </c>
      <c r="B22" t="s">
        <v>0</v>
      </c>
      <c r="C22" s="2">
        <v>25</v>
      </c>
      <c r="K22" t="s">
        <v>14</v>
      </c>
    </row>
    <row r="23" spans="1:12" x14ac:dyDescent="0.2">
      <c r="A23" s="1">
        <v>43006</v>
      </c>
      <c r="B23" t="s">
        <v>0</v>
      </c>
      <c r="C23" s="2">
        <v>70</v>
      </c>
      <c r="K23" t="s">
        <v>16</v>
      </c>
      <c r="L23" s="2">
        <f>41208.1+10189.45</f>
        <v>51397.55</v>
      </c>
    </row>
    <row r="24" spans="1:12" x14ac:dyDescent="0.2">
      <c r="A24" s="1">
        <v>43010</v>
      </c>
      <c r="B24" t="s">
        <v>0</v>
      </c>
      <c r="C24" s="2">
        <v>25</v>
      </c>
      <c r="K24" t="s">
        <v>32</v>
      </c>
      <c r="L24" s="2">
        <f>L14</f>
        <v>-15795.419999999998</v>
      </c>
    </row>
    <row r="25" spans="1:12" x14ac:dyDescent="0.2">
      <c r="A25" s="1">
        <v>43019</v>
      </c>
      <c r="B25" t="s">
        <v>0</v>
      </c>
      <c r="C25" s="2">
        <v>50</v>
      </c>
      <c r="K25" s="3" t="s">
        <v>23</v>
      </c>
      <c r="L25" s="5">
        <f>SUM(L23:L24)</f>
        <v>35602.130000000005</v>
      </c>
    </row>
    <row r="26" spans="1:12" x14ac:dyDescent="0.2">
      <c r="A26" s="1">
        <v>43027</v>
      </c>
      <c r="B26" t="s">
        <v>0</v>
      </c>
      <c r="C26" s="2">
        <v>723.09</v>
      </c>
    </row>
    <row r="27" spans="1:12" x14ac:dyDescent="0.2">
      <c r="A27" s="1">
        <v>43040</v>
      </c>
      <c r="B27" t="s">
        <v>0</v>
      </c>
      <c r="C27" s="2">
        <v>25</v>
      </c>
      <c r="L27" s="2">
        <f>L25-L20</f>
        <v>0</v>
      </c>
    </row>
    <row r="28" spans="1:12" x14ac:dyDescent="0.2">
      <c r="A28" s="1">
        <v>43070</v>
      </c>
      <c r="B28" t="s">
        <v>0</v>
      </c>
      <c r="C28" s="2">
        <v>25</v>
      </c>
    </row>
    <row r="29" spans="1:12" x14ac:dyDescent="0.2">
      <c r="A29" s="1">
        <v>43074</v>
      </c>
      <c r="B29" t="s">
        <v>0</v>
      </c>
      <c r="C29" s="2">
        <v>200</v>
      </c>
    </row>
    <row r="30" spans="1:12" x14ac:dyDescent="0.2">
      <c r="A30" s="1">
        <v>43080</v>
      </c>
      <c r="B30" t="s">
        <v>33</v>
      </c>
      <c r="F30" s="2">
        <v>1100</v>
      </c>
    </row>
    <row r="31" spans="1:12" x14ac:dyDescent="0.2">
      <c r="A31" s="1">
        <v>43089</v>
      </c>
      <c r="B31" t="s">
        <v>30</v>
      </c>
      <c r="F31" s="2">
        <v>256</v>
      </c>
    </row>
    <row r="32" spans="1:12" x14ac:dyDescent="0.2">
      <c r="A32" s="1">
        <v>43090</v>
      </c>
      <c r="B32" t="s">
        <v>0</v>
      </c>
      <c r="C32" s="2">
        <v>723.17</v>
      </c>
    </row>
    <row r="33" spans="1:11" x14ac:dyDescent="0.2">
      <c r="A33" s="1">
        <v>43096</v>
      </c>
      <c r="B33" t="s">
        <v>0</v>
      </c>
      <c r="C33" s="2">
        <v>500</v>
      </c>
    </row>
    <row r="34" spans="1:11" s="2" customFormat="1" x14ac:dyDescent="0.2">
      <c r="A34" s="1"/>
      <c r="B34"/>
      <c r="J34"/>
      <c r="K34"/>
    </row>
    <row r="35" spans="1:11" s="2" customFormat="1" x14ac:dyDescent="0.2">
      <c r="A35"/>
      <c r="B35"/>
      <c r="C35" s="2">
        <f>SUM(C4:C34)</f>
        <v>5673.31</v>
      </c>
      <c r="D35" s="2">
        <f>SUM(D4:D34)</f>
        <v>0</v>
      </c>
      <c r="E35" s="2">
        <f>SUM(E4:E34)</f>
        <v>0</v>
      </c>
      <c r="F35" s="2">
        <f>SUM(F4:F34)</f>
        <v>1470.5</v>
      </c>
      <c r="G35" s="2">
        <f>SUM(G4:G34)</f>
        <v>101.26</v>
      </c>
      <c r="J35"/>
      <c r="K35"/>
    </row>
    <row r="36" spans="1:11" s="2" customFormat="1" x14ac:dyDescent="0.2">
      <c r="A36" s="1"/>
      <c r="B36"/>
      <c r="J36"/>
      <c r="K36"/>
    </row>
    <row r="37" spans="1:11" s="2" customFormat="1" x14ac:dyDescent="0.2">
      <c r="A37" t="s">
        <v>19</v>
      </c>
      <c r="B37"/>
      <c r="J37"/>
      <c r="K37"/>
    </row>
    <row r="38" spans="1:11" s="2" customFormat="1" x14ac:dyDescent="0.2">
      <c r="A38" s="1">
        <v>42737</v>
      </c>
      <c r="B38" t="s">
        <v>0</v>
      </c>
      <c r="C38" s="2">
        <v>750</v>
      </c>
      <c r="J38"/>
      <c r="K38"/>
    </row>
    <row r="39" spans="1:11" s="2" customFormat="1" x14ac:dyDescent="0.2">
      <c r="A39" s="1">
        <v>42740</v>
      </c>
      <c r="B39" t="s">
        <v>0</v>
      </c>
      <c r="C39" s="2">
        <v>200</v>
      </c>
      <c r="J39"/>
      <c r="K39"/>
    </row>
    <row r="40" spans="1:11" s="2" customFormat="1" x14ac:dyDescent="0.2">
      <c r="A40" s="1">
        <v>42741</v>
      </c>
      <c r="B40" t="s">
        <v>0</v>
      </c>
      <c r="C40" s="2">
        <v>50</v>
      </c>
      <c r="J40"/>
      <c r="K40"/>
    </row>
    <row r="41" spans="1:11" s="2" customFormat="1" x14ac:dyDescent="0.2">
      <c r="A41" s="1">
        <v>42741</v>
      </c>
      <c r="B41" t="s">
        <v>0</v>
      </c>
      <c r="C41" s="2">
        <v>200</v>
      </c>
      <c r="J41"/>
      <c r="K41"/>
    </row>
    <row r="42" spans="1:11" s="2" customFormat="1" x14ac:dyDescent="0.2">
      <c r="A42" s="1">
        <v>42741</v>
      </c>
      <c r="B42" t="s">
        <v>0</v>
      </c>
      <c r="C42" s="2">
        <v>100</v>
      </c>
      <c r="J42"/>
      <c r="K42"/>
    </row>
    <row r="43" spans="1:11" s="2" customFormat="1" x14ac:dyDescent="0.2">
      <c r="A43" s="1">
        <v>42741</v>
      </c>
      <c r="B43" t="s">
        <v>0</v>
      </c>
      <c r="C43" s="2">
        <v>50</v>
      </c>
      <c r="J43"/>
      <c r="K43"/>
    </row>
    <row r="44" spans="1:11" s="2" customFormat="1" x14ac:dyDescent="0.2">
      <c r="A44" s="1">
        <v>42742</v>
      </c>
      <c r="B44" t="s">
        <v>0</v>
      </c>
      <c r="C44" s="2">
        <v>100</v>
      </c>
      <c r="J44"/>
      <c r="K44"/>
    </row>
    <row r="45" spans="1:11" s="2" customFormat="1" x14ac:dyDescent="0.2">
      <c r="A45" s="1">
        <v>42752</v>
      </c>
      <c r="B45" t="s">
        <v>0</v>
      </c>
      <c r="C45" s="2">
        <v>40</v>
      </c>
      <c r="J45"/>
      <c r="K45"/>
    </row>
    <row r="46" spans="1:11" s="2" customFormat="1" x14ac:dyDescent="0.2">
      <c r="A46" s="1">
        <v>42766</v>
      </c>
      <c r="B46" t="s">
        <v>8</v>
      </c>
      <c r="G46" s="2">
        <v>12.4</v>
      </c>
      <c r="J46"/>
      <c r="K46"/>
    </row>
    <row r="47" spans="1:11" s="2" customFormat="1" x14ac:dyDescent="0.2">
      <c r="A47" s="1">
        <v>42779</v>
      </c>
      <c r="B47" t="s">
        <v>0</v>
      </c>
      <c r="C47" s="2">
        <v>200</v>
      </c>
      <c r="J47"/>
      <c r="K47"/>
    </row>
    <row r="48" spans="1:11" s="2" customFormat="1" x14ac:dyDescent="0.2">
      <c r="A48" s="1">
        <v>42781</v>
      </c>
      <c r="B48" t="s">
        <v>0</v>
      </c>
      <c r="C48" s="2">
        <v>100</v>
      </c>
      <c r="J48"/>
      <c r="K48"/>
    </row>
    <row r="49" spans="1:11" s="2" customFormat="1" x14ac:dyDescent="0.2">
      <c r="A49" s="1">
        <v>42788</v>
      </c>
      <c r="B49" t="s">
        <v>0</v>
      </c>
      <c r="C49" s="2">
        <v>50</v>
      </c>
      <c r="J49"/>
      <c r="K49"/>
    </row>
    <row r="50" spans="1:11" s="2" customFormat="1" x14ac:dyDescent="0.2">
      <c r="A50" s="1">
        <v>42794</v>
      </c>
      <c r="B50" t="s">
        <v>8</v>
      </c>
      <c r="G50" s="2">
        <v>3.5</v>
      </c>
      <c r="J50"/>
      <c r="K50"/>
    </row>
    <row r="51" spans="1:11" s="2" customFormat="1" x14ac:dyDescent="0.2">
      <c r="A51" s="1">
        <v>42796</v>
      </c>
      <c r="B51" t="s">
        <v>0</v>
      </c>
      <c r="C51" s="2">
        <v>200</v>
      </c>
      <c r="J51"/>
      <c r="K51"/>
    </row>
    <row r="52" spans="1:11" s="2" customFormat="1" x14ac:dyDescent="0.2">
      <c r="A52" s="1">
        <v>42811</v>
      </c>
      <c r="B52" t="s">
        <v>0</v>
      </c>
      <c r="C52" s="2">
        <v>50</v>
      </c>
      <c r="J52"/>
      <c r="K52"/>
    </row>
    <row r="53" spans="1:11" s="2" customFormat="1" x14ac:dyDescent="0.2">
      <c r="A53" s="1">
        <v>42823</v>
      </c>
      <c r="B53" t="s">
        <v>0</v>
      </c>
      <c r="C53" s="2">
        <v>500</v>
      </c>
      <c r="J53"/>
      <c r="K53"/>
    </row>
    <row r="54" spans="1:11" s="2" customFormat="1" x14ac:dyDescent="0.2">
      <c r="A54" s="1">
        <v>42824</v>
      </c>
      <c r="B54" t="s">
        <v>0</v>
      </c>
      <c r="C54" s="2">
        <v>600</v>
      </c>
      <c r="J54"/>
      <c r="K54"/>
    </row>
    <row r="55" spans="1:11" s="2" customFormat="1" x14ac:dyDescent="0.2">
      <c r="A55" s="1">
        <v>42825</v>
      </c>
      <c r="B55" t="s">
        <v>8</v>
      </c>
      <c r="G55" s="2">
        <v>87.5</v>
      </c>
      <c r="J55"/>
      <c r="K55"/>
    </row>
    <row r="56" spans="1:11" s="2" customFormat="1" x14ac:dyDescent="0.2">
      <c r="A56" s="1">
        <v>42833</v>
      </c>
      <c r="B56" t="s">
        <v>0</v>
      </c>
      <c r="C56" s="2">
        <v>380</v>
      </c>
      <c r="J56"/>
      <c r="K56"/>
    </row>
    <row r="57" spans="1:11" s="2" customFormat="1" x14ac:dyDescent="0.2">
      <c r="A57" s="1">
        <v>42853</v>
      </c>
      <c r="B57" t="s">
        <v>8</v>
      </c>
      <c r="G57" s="2">
        <v>0.75</v>
      </c>
      <c r="J57"/>
      <c r="K57"/>
    </row>
    <row r="58" spans="1:11" s="2" customFormat="1" x14ac:dyDescent="0.2">
      <c r="A58" s="1">
        <v>42856</v>
      </c>
      <c r="B58" t="s">
        <v>0</v>
      </c>
      <c r="C58" s="2">
        <v>6800</v>
      </c>
      <c r="J58"/>
      <c r="K58"/>
    </row>
    <row r="59" spans="1:11" s="2" customFormat="1" x14ac:dyDescent="0.2">
      <c r="A59" s="1">
        <v>42880</v>
      </c>
      <c r="B59" t="s">
        <v>0</v>
      </c>
      <c r="C59" s="2">
        <v>900</v>
      </c>
      <c r="J59"/>
      <c r="K59"/>
    </row>
    <row r="60" spans="1:11" s="2" customFormat="1" x14ac:dyDescent="0.2">
      <c r="A60" s="1">
        <v>42886</v>
      </c>
      <c r="B60" t="s">
        <v>8</v>
      </c>
      <c r="G60" s="2">
        <v>0.75</v>
      </c>
      <c r="J60"/>
      <c r="K60"/>
    </row>
    <row r="61" spans="1:11" s="2" customFormat="1" x14ac:dyDescent="0.2">
      <c r="A61" s="1">
        <v>42899</v>
      </c>
      <c r="B61" t="s">
        <v>0</v>
      </c>
      <c r="C61" s="2">
        <v>50</v>
      </c>
      <c r="J61"/>
      <c r="K61"/>
    </row>
    <row r="62" spans="1:11" s="2" customFormat="1" x14ac:dyDescent="0.2">
      <c r="A62" s="1">
        <v>42899</v>
      </c>
      <c r="B62" t="s">
        <v>0</v>
      </c>
      <c r="C62" s="2">
        <v>150</v>
      </c>
      <c r="J62"/>
      <c r="K62"/>
    </row>
    <row r="63" spans="1:11" s="2" customFormat="1" x14ac:dyDescent="0.2">
      <c r="A63" s="1">
        <v>42900</v>
      </c>
      <c r="B63" t="s">
        <v>0</v>
      </c>
      <c r="C63" s="2">
        <v>25</v>
      </c>
      <c r="J63"/>
      <c r="K63"/>
    </row>
    <row r="64" spans="1:11" s="2" customFormat="1" x14ac:dyDescent="0.2">
      <c r="A64" s="1">
        <v>42901</v>
      </c>
      <c r="B64" t="s">
        <v>0</v>
      </c>
      <c r="C64" s="2">
        <v>20</v>
      </c>
      <c r="J64"/>
      <c r="K64"/>
    </row>
    <row r="65" spans="1:11" s="2" customFormat="1" x14ac:dyDescent="0.2">
      <c r="A65" s="1">
        <v>42916</v>
      </c>
      <c r="B65" t="s">
        <v>8</v>
      </c>
      <c r="G65" s="2">
        <v>78.75</v>
      </c>
      <c r="J65"/>
      <c r="K65"/>
    </row>
    <row r="66" spans="1:11" s="2" customFormat="1" x14ac:dyDescent="0.2">
      <c r="A66" s="1">
        <v>42921</v>
      </c>
      <c r="B66" t="s">
        <v>0</v>
      </c>
      <c r="C66" s="2">
        <v>900</v>
      </c>
      <c r="J66"/>
      <c r="K66"/>
    </row>
    <row r="67" spans="1:11" s="2" customFormat="1" x14ac:dyDescent="0.2">
      <c r="A67" s="1">
        <v>42921</v>
      </c>
      <c r="B67" t="s">
        <v>0</v>
      </c>
      <c r="C67" s="2">
        <v>100</v>
      </c>
      <c r="J67"/>
      <c r="K67"/>
    </row>
    <row r="68" spans="1:11" s="2" customFormat="1" x14ac:dyDescent="0.2">
      <c r="A68" s="1">
        <v>42921</v>
      </c>
      <c r="B68" t="s">
        <v>0</v>
      </c>
      <c r="C68" s="2">
        <v>300</v>
      </c>
      <c r="J68"/>
      <c r="K68"/>
    </row>
    <row r="69" spans="1:11" s="2" customFormat="1" x14ac:dyDescent="0.2">
      <c r="A69" s="1">
        <v>42928</v>
      </c>
      <c r="B69" t="s">
        <v>0</v>
      </c>
      <c r="C69" s="2">
        <v>75</v>
      </c>
      <c r="J69"/>
      <c r="K69"/>
    </row>
    <row r="70" spans="1:11" s="2" customFormat="1" x14ac:dyDescent="0.2">
      <c r="A70" s="1">
        <v>42931</v>
      </c>
      <c r="B70" t="s">
        <v>0</v>
      </c>
      <c r="C70" s="2">
        <v>125</v>
      </c>
      <c r="J70"/>
      <c r="K70"/>
    </row>
    <row r="71" spans="1:11" s="2" customFormat="1" x14ac:dyDescent="0.2">
      <c r="A71" s="1">
        <v>42936</v>
      </c>
      <c r="B71" t="s">
        <v>0</v>
      </c>
      <c r="C71" s="2">
        <v>200</v>
      </c>
      <c r="J71"/>
      <c r="K71"/>
    </row>
    <row r="72" spans="1:11" s="2" customFormat="1" x14ac:dyDescent="0.2">
      <c r="A72" s="1">
        <v>42936</v>
      </c>
      <c r="B72" t="s">
        <v>0</v>
      </c>
      <c r="C72" s="2">
        <v>75</v>
      </c>
      <c r="J72"/>
      <c r="K72"/>
    </row>
    <row r="73" spans="1:11" s="2" customFormat="1" x14ac:dyDescent="0.2">
      <c r="A73" s="1">
        <v>42938</v>
      </c>
      <c r="B73" t="s">
        <v>0</v>
      </c>
      <c r="C73" s="2">
        <v>75</v>
      </c>
      <c r="J73"/>
      <c r="K73"/>
    </row>
    <row r="74" spans="1:11" s="2" customFormat="1" x14ac:dyDescent="0.2">
      <c r="A74" s="1">
        <v>42944</v>
      </c>
      <c r="B74" t="s">
        <v>0</v>
      </c>
      <c r="C74" s="2">
        <v>75</v>
      </c>
      <c r="J74"/>
      <c r="K74"/>
    </row>
    <row r="75" spans="1:11" s="2" customFormat="1" x14ac:dyDescent="0.2">
      <c r="A75" s="1">
        <v>42947</v>
      </c>
      <c r="B75" t="s">
        <v>8</v>
      </c>
      <c r="G75" s="2">
        <v>5.25</v>
      </c>
      <c r="J75"/>
      <c r="K75"/>
    </row>
    <row r="76" spans="1:11" s="2" customFormat="1" x14ac:dyDescent="0.2">
      <c r="A76" s="1">
        <v>42949</v>
      </c>
      <c r="B76" t="s">
        <v>0</v>
      </c>
      <c r="C76" s="2">
        <v>2000</v>
      </c>
      <c r="J76"/>
      <c r="K76"/>
    </row>
    <row r="77" spans="1:11" s="2" customFormat="1" x14ac:dyDescent="0.2">
      <c r="A77" s="1">
        <v>42970</v>
      </c>
      <c r="B77" t="s">
        <v>0</v>
      </c>
      <c r="C77" s="2">
        <v>32.270000000000003</v>
      </c>
      <c r="J77"/>
      <c r="K77"/>
    </row>
    <row r="78" spans="1:11" s="2" customFormat="1" x14ac:dyDescent="0.2">
      <c r="A78" s="1">
        <v>42974</v>
      </c>
      <c r="B78" t="s">
        <v>0</v>
      </c>
      <c r="C78" s="2">
        <v>19</v>
      </c>
      <c r="J78"/>
      <c r="K78"/>
    </row>
    <row r="79" spans="1:11" s="2" customFormat="1" x14ac:dyDescent="0.2">
      <c r="A79" s="1">
        <v>42978</v>
      </c>
      <c r="B79" t="s">
        <v>8</v>
      </c>
      <c r="G79" s="2">
        <v>2.25</v>
      </c>
      <c r="J79"/>
      <c r="K79"/>
    </row>
    <row r="80" spans="1:11" s="2" customFormat="1" x14ac:dyDescent="0.2">
      <c r="A80" s="1">
        <v>43007</v>
      </c>
      <c r="B80" t="s">
        <v>8</v>
      </c>
      <c r="G80" s="2">
        <v>76.5</v>
      </c>
      <c r="J80"/>
      <c r="K80"/>
    </row>
    <row r="81" spans="1:11" s="2" customFormat="1" x14ac:dyDescent="0.2">
      <c r="A81" s="1">
        <v>43048</v>
      </c>
      <c r="B81" t="s">
        <v>31</v>
      </c>
      <c r="F81" s="2">
        <v>14838.88</v>
      </c>
      <c r="J81"/>
      <c r="K81"/>
    </row>
    <row r="82" spans="1:11" s="2" customFormat="1" x14ac:dyDescent="0.2">
      <c r="A82" s="1">
        <v>43049</v>
      </c>
      <c r="B82" t="s">
        <v>0</v>
      </c>
      <c r="C82" s="2">
        <v>300</v>
      </c>
      <c r="J82"/>
      <c r="K82"/>
    </row>
    <row r="83" spans="1:11" s="2" customFormat="1" x14ac:dyDescent="0.2">
      <c r="A83" s="1">
        <v>43052</v>
      </c>
      <c r="B83" t="s">
        <v>0</v>
      </c>
      <c r="C83" s="2">
        <v>174.29</v>
      </c>
      <c r="J83"/>
      <c r="K83"/>
    </row>
    <row r="84" spans="1:11" s="2" customFormat="1" x14ac:dyDescent="0.2">
      <c r="A84" s="1">
        <v>43054</v>
      </c>
      <c r="B84" t="s">
        <v>0</v>
      </c>
      <c r="C84" s="2">
        <v>250</v>
      </c>
      <c r="J84"/>
      <c r="K84"/>
    </row>
    <row r="85" spans="1:11" s="2" customFormat="1" x14ac:dyDescent="0.2">
      <c r="A85" s="1">
        <v>43056</v>
      </c>
      <c r="B85" t="s">
        <v>0</v>
      </c>
      <c r="C85" s="2">
        <v>50</v>
      </c>
      <c r="J85"/>
      <c r="K85"/>
    </row>
    <row r="86" spans="1:11" s="2" customFormat="1" x14ac:dyDescent="0.2">
      <c r="A86" s="1">
        <v>43059</v>
      </c>
      <c r="B86" t="s">
        <v>0</v>
      </c>
      <c r="C86" s="2">
        <v>250</v>
      </c>
      <c r="J86"/>
      <c r="K86"/>
    </row>
    <row r="87" spans="1:11" x14ac:dyDescent="0.2">
      <c r="A87" s="1">
        <v>43059</v>
      </c>
      <c r="B87" t="s">
        <v>0</v>
      </c>
      <c r="C87" s="2">
        <v>175</v>
      </c>
    </row>
    <row r="88" spans="1:11" s="2" customFormat="1" x14ac:dyDescent="0.2">
      <c r="A88" s="1">
        <v>43061</v>
      </c>
      <c r="B88" t="s">
        <v>0</v>
      </c>
      <c r="C88" s="2">
        <v>150</v>
      </c>
      <c r="J88"/>
      <c r="K88"/>
    </row>
    <row r="89" spans="1:11" x14ac:dyDescent="0.2">
      <c r="A89" s="1">
        <v>43066</v>
      </c>
      <c r="B89" t="s">
        <v>0</v>
      </c>
      <c r="C89" s="2">
        <v>100</v>
      </c>
    </row>
    <row r="90" spans="1:11" x14ac:dyDescent="0.2">
      <c r="A90" s="1">
        <v>43069</v>
      </c>
      <c r="B90" t="s">
        <v>8</v>
      </c>
      <c r="G90" s="2">
        <v>3.75</v>
      </c>
    </row>
    <row r="91" spans="1:11" x14ac:dyDescent="0.2">
      <c r="A91" s="1">
        <v>43084</v>
      </c>
      <c r="B91" t="s">
        <v>0</v>
      </c>
      <c r="C91" s="2">
        <v>1150</v>
      </c>
    </row>
    <row r="92" spans="1:11" x14ac:dyDescent="0.2">
      <c r="A92" s="1">
        <v>43087</v>
      </c>
      <c r="B92" t="s">
        <v>4</v>
      </c>
      <c r="F92" s="2">
        <v>23360</v>
      </c>
    </row>
    <row r="93" spans="1:11" x14ac:dyDescent="0.2">
      <c r="A93" s="1">
        <v>43089</v>
      </c>
      <c r="B93" t="s">
        <v>0</v>
      </c>
      <c r="C93" s="2">
        <v>200</v>
      </c>
    </row>
    <row r="94" spans="1:11" x14ac:dyDescent="0.2">
      <c r="A94" s="1">
        <v>43089</v>
      </c>
      <c r="B94" t="s">
        <v>0</v>
      </c>
      <c r="C94" s="2">
        <v>200</v>
      </c>
    </row>
    <row r="95" spans="1:11" x14ac:dyDescent="0.2">
      <c r="A95" s="1">
        <v>43090</v>
      </c>
      <c r="B95" t="s">
        <v>0</v>
      </c>
      <c r="C95" s="2">
        <v>200</v>
      </c>
    </row>
    <row r="96" spans="1:11" x14ac:dyDescent="0.2">
      <c r="A96" s="1">
        <v>43098</v>
      </c>
      <c r="B96" t="s">
        <v>8</v>
      </c>
      <c r="G96" s="2">
        <v>117.25</v>
      </c>
    </row>
    <row r="97" spans="1:8" x14ac:dyDescent="0.2">
      <c r="A97" s="1"/>
    </row>
    <row r="98" spans="1:8" x14ac:dyDescent="0.2">
      <c r="C98" s="2">
        <f t="shared" ref="C98:H98" si="0">SUM(C38:C97)</f>
        <v>18690.560000000001</v>
      </c>
      <c r="D98" s="2">
        <f t="shared" si="0"/>
        <v>0</v>
      </c>
      <c r="E98" s="2">
        <f t="shared" si="0"/>
        <v>0</v>
      </c>
      <c r="F98" s="2">
        <f t="shared" si="0"/>
        <v>38198.879999999997</v>
      </c>
      <c r="G98" s="2">
        <f t="shared" si="0"/>
        <v>388.65</v>
      </c>
      <c r="H98" s="2">
        <f t="shared" si="0"/>
        <v>0</v>
      </c>
    </row>
    <row r="100" spans="1:8" x14ac:dyDescent="0.2">
      <c r="A100" t="s">
        <v>28</v>
      </c>
      <c r="C100" s="2">
        <f t="shared" ref="C100:H100" si="1">C35+C98</f>
        <v>24363.870000000003</v>
      </c>
      <c r="D100" s="2">
        <f t="shared" si="1"/>
        <v>0</v>
      </c>
      <c r="E100" s="2">
        <f t="shared" si="1"/>
        <v>0</v>
      </c>
      <c r="F100" s="2">
        <f t="shared" si="1"/>
        <v>39669.379999999997</v>
      </c>
      <c r="G100" s="2">
        <f t="shared" si="1"/>
        <v>489.90999999999997</v>
      </c>
      <c r="H100" s="2">
        <f t="shared" si="1"/>
        <v>0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BC72-1FE4-4BF5-8622-16C07A340405}">
  <dimension ref="A1:L77"/>
  <sheetViews>
    <sheetView workbookViewId="0"/>
  </sheetViews>
  <sheetFormatPr baseColWidth="10" defaultColWidth="8.83203125" defaultRowHeight="15" x14ac:dyDescent="0.2"/>
  <cols>
    <col min="1" max="1" width="10.5" bestFit="1" customWidth="1"/>
    <col min="3" max="4" width="14.33203125" style="2" customWidth="1"/>
    <col min="5" max="6" width="12.5" style="2" customWidth="1"/>
    <col min="7" max="9" width="9.1640625" style="2"/>
    <col min="11" max="11" width="21.6640625" customWidth="1"/>
    <col min="12" max="12" width="10.33203125" style="2" bestFit="1" customWidth="1"/>
  </cols>
  <sheetData>
    <row r="1" spans="1:12" x14ac:dyDescent="0.2">
      <c r="A1" s="8">
        <v>2018</v>
      </c>
    </row>
    <row r="2" spans="1:12" x14ac:dyDescent="0.2">
      <c r="A2" t="s">
        <v>18</v>
      </c>
    </row>
    <row r="3" spans="1:12" x14ac:dyDescent="0.2">
      <c r="C3" s="2" t="s">
        <v>1</v>
      </c>
      <c r="D3" s="2" t="s">
        <v>20</v>
      </c>
      <c r="E3" s="2" t="s">
        <v>7</v>
      </c>
      <c r="F3" s="2" t="s">
        <v>5</v>
      </c>
      <c r="G3" s="2" t="s">
        <v>3</v>
      </c>
      <c r="H3" s="2" t="s">
        <v>22</v>
      </c>
    </row>
    <row r="4" spans="1:12" x14ac:dyDescent="0.2">
      <c r="A4" s="1">
        <v>43102</v>
      </c>
      <c r="B4" t="s">
        <v>0</v>
      </c>
      <c r="C4" s="2">
        <v>25</v>
      </c>
      <c r="K4" t="s">
        <v>1</v>
      </c>
      <c r="L4" s="2">
        <f>C77</f>
        <v>117327.03</v>
      </c>
    </row>
    <row r="5" spans="1:12" x14ac:dyDescent="0.2">
      <c r="A5" s="1">
        <v>43132</v>
      </c>
      <c r="B5" t="s">
        <v>0</v>
      </c>
      <c r="C5" s="2">
        <v>25</v>
      </c>
      <c r="K5" t="s">
        <v>20</v>
      </c>
      <c r="L5" s="2">
        <f>D77</f>
        <v>0</v>
      </c>
    </row>
    <row r="6" spans="1:12" x14ac:dyDescent="0.2">
      <c r="A6" s="1">
        <v>43138</v>
      </c>
      <c r="B6" t="s">
        <v>0</v>
      </c>
      <c r="C6" s="2">
        <v>2500</v>
      </c>
      <c r="K6" t="s">
        <v>7</v>
      </c>
      <c r="L6" s="2">
        <f>E77</f>
        <v>0</v>
      </c>
    </row>
    <row r="7" spans="1:12" x14ac:dyDescent="0.2">
      <c r="A7" s="1">
        <v>43141</v>
      </c>
      <c r="B7" t="s">
        <v>26</v>
      </c>
      <c r="F7" s="2">
        <v>1105</v>
      </c>
      <c r="K7" s="3" t="s">
        <v>9</v>
      </c>
      <c r="L7" s="4">
        <f>SUM(L4:L6)</f>
        <v>117327.03</v>
      </c>
    </row>
    <row r="8" spans="1:12" x14ac:dyDescent="0.2">
      <c r="A8" s="1">
        <v>43143</v>
      </c>
      <c r="B8" t="s">
        <v>2</v>
      </c>
      <c r="G8" s="2">
        <v>101.26</v>
      </c>
    </row>
    <row r="9" spans="1:12" x14ac:dyDescent="0.2">
      <c r="A9" s="1">
        <v>43160</v>
      </c>
      <c r="B9" t="s">
        <v>0</v>
      </c>
      <c r="C9" s="2">
        <v>25</v>
      </c>
      <c r="K9" t="s">
        <v>5</v>
      </c>
      <c r="L9" s="2">
        <f>F77</f>
        <v>151291.47</v>
      </c>
    </row>
    <row r="10" spans="1:12" x14ac:dyDescent="0.2">
      <c r="A10" s="1">
        <v>43193</v>
      </c>
      <c r="B10" t="s">
        <v>0</v>
      </c>
      <c r="C10" s="2">
        <v>25</v>
      </c>
      <c r="K10" t="s">
        <v>3</v>
      </c>
      <c r="L10" s="2">
        <f>G77</f>
        <v>101.26</v>
      </c>
    </row>
    <row r="11" spans="1:12" x14ac:dyDescent="0.2">
      <c r="A11" s="1">
        <v>43214</v>
      </c>
      <c r="B11" t="s">
        <v>0</v>
      </c>
      <c r="C11" s="2">
        <v>250</v>
      </c>
      <c r="K11" t="s">
        <v>22</v>
      </c>
      <c r="L11" s="2">
        <f>H77</f>
        <v>316.70999999999998</v>
      </c>
    </row>
    <row r="12" spans="1:12" x14ac:dyDescent="0.2">
      <c r="A12" s="1">
        <v>43220</v>
      </c>
      <c r="B12" t="s">
        <v>0</v>
      </c>
      <c r="C12" s="2">
        <v>723.72</v>
      </c>
      <c r="K12" s="3" t="s">
        <v>10</v>
      </c>
      <c r="L12" s="4">
        <f>L9+L10+L11</f>
        <v>151709.44</v>
      </c>
    </row>
    <row r="13" spans="1:12" x14ac:dyDescent="0.2">
      <c r="A13" s="1">
        <v>43221</v>
      </c>
      <c r="B13" t="s">
        <v>0</v>
      </c>
      <c r="C13" s="2">
        <v>25</v>
      </c>
    </row>
    <row r="14" spans="1:12" x14ac:dyDescent="0.2">
      <c r="A14" s="1">
        <v>43226</v>
      </c>
      <c r="B14" t="s">
        <v>4</v>
      </c>
      <c r="K14" s="6" t="s">
        <v>11</v>
      </c>
      <c r="L14" s="7">
        <f>L7-L12</f>
        <v>-34382.410000000003</v>
      </c>
    </row>
    <row r="15" spans="1:12" x14ac:dyDescent="0.2">
      <c r="A15" s="1">
        <v>43252</v>
      </c>
      <c r="B15" t="s">
        <v>0</v>
      </c>
      <c r="C15" s="2">
        <v>25</v>
      </c>
    </row>
    <row r="16" spans="1:12" x14ac:dyDescent="0.2">
      <c r="A16" s="1">
        <v>43255</v>
      </c>
      <c r="B16" t="s">
        <v>0</v>
      </c>
      <c r="C16" s="2">
        <v>2000</v>
      </c>
    </row>
    <row r="17" spans="1:12" x14ac:dyDescent="0.2">
      <c r="A17" s="1">
        <v>43266</v>
      </c>
      <c r="B17" t="s">
        <v>4</v>
      </c>
      <c r="F17" s="2">
        <v>1450</v>
      </c>
      <c r="K17" t="s">
        <v>12</v>
      </c>
    </row>
    <row r="18" spans="1:12" x14ac:dyDescent="0.2">
      <c r="A18" s="1">
        <v>43283</v>
      </c>
      <c r="B18" t="s">
        <v>0</v>
      </c>
      <c r="C18" s="2">
        <v>25</v>
      </c>
      <c r="K18" t="s">
        <v>13</v>
      </c>
      <c r="L18" s="2">
        <v>-62.78</v>
      </c>
    </row>
    <row r="19" spans="1:12" x14ac:dyDescent="0.2">
      <c r="A19" s="1">
        <v>43293</v>
      </c>
      <c r="B19" t="s">
        <v>0</v>
      </c>
      <c r="C19" s="2">
        <v>724.2</v>
      </c>
      <c r="K19" t="s">
        <v>13</v>
      </c>
      <c r="L19" s="2">
        <v>1282.5</v>
      </c>
    </row>
    <row r="20" spans="1:12" x14ac:dyDescent="0.2">
      <c r="A20" s="1">
        <v>43313</v>
      </c>
      <c r="B20" t="s">
        <v>0</v>
      </c>
      <c r="C20" s="2">
        <v>25</v>
      </c>
      <c r="K20" s="3" t="s">
        <v>17</v>
      </c>
      <c r="L20" s="5">
        <f>L18+L19</f>
        <v>1219.72</v>
      </c>
    </row>
    <row r="21" spans="1:12" x14ac:dyDescent="0.2">
      <c r="A21" s="1">
        <v>43346</v>
      </c>
      <c r="B21" t="s">
        <v>0</v>
      </c>
      <c r="C21" s="2">
        <v>25</v>
      </c>
    </row>
    <row r="22" spans="1:12" x14ac:dyDescent="0.2">
      <c r="A22" s="1">
        <v>43353</v>
      </c>
      <c r="B22" t="s">
        <v>0</v>
      </c>
      <c r="C22" s="2">
        <v>7.44</v>
      </c>
      <c r="K22" t="s">
        <v>14</v>
      </c>
    </row>
    <row r="23" spans="1:12" x14ac:dyDescent="0.2">
      <c r="A23" s="1">
        <v>43369</v>
      </c>
      <c r="B23" t="s">
        <v>0</v>
      </c>
      <c r="C23" s="2">
        <v>700</v>
      </c>
      <c r="K23" t="s">
        <v>16</v>
      </c>
      <c r="L23" s="2">
        <f>11778.65+23823.48</f>
        <v>35602.129999999997</v>
      </c>
    </row>
    <row r="24" spans="1:12" x14ac:dyDescent="0.2">
      <c r="A24" s="1">
        <v>43374</v>
      </c>
      <c r="B24" t="s">
        <v>0</v>
      </c>
      <c r="C24" s="2">
        <v>25</v>
      </c>
      <c r="K24" t="s">
        <v>27</v>
      </c>
      <c r="L24" s="2">
        <f>L14</f>
        <v>-34382.410000000003</v>
      </c>
    </row>
    <row r="25" spans="1:12" x14ac:dyDescent="0.2">
      <c r="A25" s="1">
        <v>43397</v>
      </c>
      <c r="B25" t="s">
        <v>0</v>
      </c>
      <c r="C25" s="2">
        <v>500</v>
      </c>
      <c r="K25" s="3" t="s">
        <v>23</v>
      </c>
      <c r="L25" s="5">
        <f>SUM(L23:L24)</f>
        <v>1219.7199999999939</v>
      </c>
    </row>
    <row r="26" spans="1:12" x14ac:dyDescent="0.2">
      <c r="A26" s="1">
        <v>43399</v>
      </c>
      <c r="B26" t="s">
        <v>0</v>
      </c>
      <c r="C26" s="2">
        <v>724.75</v>
      </c>
    </row>
    <row r="27" spans="1:12" x14ac:dyDescent="0.2">
      <c r="A27" s="1">
        <v>43405</v>
      </c>
      <c r="B27" t="s">
        <v>0</v>
      </c>
      <c r="C27" s="2">
        <v>25</v>
      </c>
      <c r="L27" s="2">
        <f>L25-L20</f>
        <v>-6.1390892369672656E-12</v>
      </c>
    </row>
    <row r="28" spans="1:12" x14ac:dyDescent="0.2">
      <c r="A28" s="1">
        <v>43437</v>
      </c>
      <c r="B28" t="s">
        <v>0</v>
      </c>
      <c r="C28" s="2">
        <v>25</v>
      </c>
    </row>
    <row r="29" spans="1:12" x14ac:dyDescent="0.2">
      <c r="A29" s="1"/>
    </row>
    <row r="30" spans="1:12" x14ac:dyDescent="0.2">
      <c r="C30" s="2">
        <f>SUM(C4:C29)</f>
        <v>8430.11</v>
      </c>
      <c r="D30" s="2">
        <f>SUM(D4:D29)</f>
        <v>0</v>
      </c>
      <c r="E30" s="2">
        <f>SUM(E4:E29)</f>
        <v>0</v>
      </c>
      <c r="F30" s="2">
        <f>SUM(F4:F29)</f>
        <v>2555</v>
      </c>
      <c r="G30" s="2">
        <f>SUM(G4:G29)</f>
        <v>101.26</v>
      </c>
    </row>
    <row r="31" spans="1:12" x14ac:dyDescent="0.2">
      <c r="A31" s="1"/>
    </row>
    <row r="32" spans="1:12" x14ac:dyDescent="0.2">
      <c r="A32" t="s">
        <v>19</v>
      </c>
    </row>
    <row r="33" spans="1:8" x14ac:dyDescent="0.2">
      <c r="A33" s="1">
        <v>43110</v>
      </c>
      <c r="B33" t="s">
        <v>0</v>
      </c>
      <c r="C33" s="2">
        <v>100</v>
      </c>
    </row>
    <row r="34" spans="1:8" x14ac:dyDescent="0.2">
      <c r="A34" s="1">
        <v>43110</v>
      </c>
      <c r="B34" t="s">
        <v>0</v>
      </c>
      <c r="C34" s="2">
        <v>2000</v>
      </c>
    </row>
    <row r="35" spans="1:8" x14ac:dyDescent="0.2">
      <c r="A35" s="1">
        <v>43112</v>
      </c>
      <c r="B35" t="s">
        <v>0</v>
      </c>
      <c r="C35" s="2">
        <v>650</v>
      </c>
    </row>
    <row r="36" spans="1:8" x14ac:dyDescent="0.2">
      <c r="A36" s="1">
        <v>43131</v>
      </c>
      <c r="B36" t="s">
        <v>0</v>
      </c>
      <c r="C36" s="2">
        <v>45919.58</v>
      </c>
    </row>
    <row r="37" spans="1:8" x14ac:dyDescent="0.2">
      <c r="A37" s="1">
        <v>43131</v>
      </c>
      <c r="B37" t="s">
        <v>8</v>
      </c>
      <c r="H37" s="2">
        <v>2.25</v>
      </c>
    </row>
    <row r="38" spans="1:8" x14ac:dyDescent="0.2">
      <c r="A38" s="1">
        <v>43135</v>
      </c>
      <c r="B38" t="s">
        <v>0</v>
      </c>
      <c r="C38" s="2">
        <v>50</v>
      </c>
    </row>
    <row r="39" spans="1:8" x14ac:dyDescent="0.2">
      <c r="A39" s="1">
        <v>43144</v>
      </c>
      <c r="B39" t="s">
        <v>0</v>
      </c>
      <c r="C39" s="2">
        <v>50000</v>
      </c>
    </row>
    <row r="40" spans="1:8" x14ac:dyDescent="0.2">
      <c r="A40" s="1">
        <v>43148</v>
      </c>
      <c r="B40" t="s">
        <v>0</v>
      </c>
      <c r="C40" s="2">
        <v>500</v>
      </c>
    </row>
    <row r="41" spans="1:8" x14ac:dyDescent="0.2">
      <c r="A41" s="1">
        <v>43150</v>
      </c>
      <c r="B41" t="s">
        <v>0</v>
      </c>
      <c r="C41" s="2">
        <v>500</v>
      </c>
    </row>
    <row r="42" spans="1:8" x14ac:dyDescent="0.2">
      <c r="A42" s="1">
        <v>43157</v>
      </c>
      <c r="B42" t="s">
        <v>4</v>
      </c>
      <c r="F42" s="2">
        <v>29366.880000000001</v>
      </c>
    </row>
    <row r="43" spans="1:8" x14ac:dyDescent="0.2">
      <c r="A43" s="1">
        <v>43159</v>
      </c>
      <c r="B43" t="s">
        <v>8</v>
      </c>
      <c r="H43" s="2">
        <v>1.5</v>
      </c>
    </row>
    <row r="44" spans="1:8" x14ac:dyDescent="0.2">
      <c r="A44" s="1">
        <v>43171</v>
      </c>
      <c r="B44" t="s">
        <v>0</v>
      </c>
      <c r="C44" s="2">
        <v>100</v>
      </c>
    </row>
    <row r="45" spans="1:8" x14ac:dyDescent="0.2">
      <c r="A45" s="1">
        <v>43175</v>
      </c>
      <c r="B45" t="s">
        <v>0</v>
      </c>
      <c r="C45" s="2">
        <v>200</v>
      </c>
    </row>
    <row r="46" spans="1:8" x14ac:dyDescent="0.2">
      <c r="A46" s="1">
        <v>43177</v>
      </c>
      <c r="B46" t="s">
        <v>0</v>
      </c>
      <c r="C46" s="2">
        <v>350</v>
      </c>
    </row>
    <row r="47" spans="1:8" x14ac:dyDescent="0.2">
      <c r="A47" s="1">
        <v>43184</v>
      </c>
      <c r="B47" t="s">
        <v>0</v>
      </c>
      <c r="C47" s="2">
        <v>100</v>
      </c>
    </row>
    <row r="48" spans="1:8" x14ac:dyDescent="0.2">
      <c r="A48" s="1">
        <v>43187</v>
      </c>
      <c r="B48" t="s">
        <v>0</v>
      </c>
      <c r="C48" s="2">
        <v>150</v>
      </c>
    </row>
    <row r="49" spans="1:8" x14ac:dyDescent="0.2">
      <c r="A49" s="1">
        <v>43188</v>
      </c>
      <c r="B49" t="s">
        <v>0</v>
      </c>
      <c r="C49" s="2">
        <v>350</v>
      </c>
    </row>
    <row r="50" spans="1:8" x14ac:dyDescent="0.2">
      <c r="A50" s="1">
        <v>43189</v>
      </c>
      <c r="B50" t="s">
        <v>8</v>
      </c>
      <c r="H50" s="2">
        <v>77.25</v>
      </c>
    </row>
    <row r="51" spans="1:8" x14ac:dyDescent="0.2">
      <c r="A51" s="1">
        <v>43201</v>
      </c>
      <c r="B51" t="s">
        <v>0</v>
      </c>
      <c r="C51" s="2">
        <v>2525</v>
      </c>
    </row>
    <row r="52" spans="1:8" x14ac:dyDescent="0.2">
      <c r="A52" s="1">
        <v>43209</v>
      </c>
      <c r="B52" t="s">
        <v>0</v>
      </c>
      <c r="C52" s="2">
        <v>250</v>
      </c>
    </row>
    <row r="53" spans="1:8" x14ac:dyDescent="0.2">
      <c r="A53" s="1">
        <v>43213</v>
      </c>
      <c r="B53" t="s">
        <v>0</v>
      </c>
      <c r="C53" s="2">
        <v>27.34</v>
      </c>
    </row>
    <row r="54" spans="1:8" x14ac:dyDescent="0.2">
      <c r="A54" s="1">
        <v>43220</v>
      </c>
      <c r="B54" t="s">
        <v>0</v>
      </c>
      <c r="C54" s="2">
        <v>400</v>
      </c>
    </row>
    <row r="55" spans="1:8" x14ac:dyDescent="0.2">
      <c r="A55" s="1">
        <v>43220</v>
      </c>
      <c r="B55" t="s">
        <v>8</v>
      </c>
      <c r="H55" s="2">
        <v>3.75</v>
      </c>
    </row>
    <row r="56" spans="1:8" x14ac:dyDescent="0.2">
      <c r="A56" s="1">
        <v>43224</v>
      </c>
      <c r="B56" t="s">
        <v>0</v>
      </c>
      <c r="C56" s="2">
        <v>300</v>
      </c>
    </row>
    <row r="57" spans="1:8" x14ac:dyDescent="0.2">
      <c r="A57" s="1">
        <v>43225</v>
      </c>
      <c r="B57" t="s">
        <v>0</v>
      </c>
      <c r="C57" s="2">
        <v>3000</v>
      </c>
    </row>
    <row r="58" spans="1:8" x14ac:dyDescent="0.2">
      <c r="A58" s="1">
        <v>43226</v>
      </c>
      <c r="B58" t="s">
        <v>0</v>
      </c>
    </row>
    <row r="59" spans="1:8" x14ac:dyDescent="0.2">
      <c r="A59" s="1">
        <v>43230</v>
      </c>
      <c r="B59" t="s">
        <v>0</v>
      </c>
      <c r="C59" s="2">
        <v>250</v>
      </c>
    </row>
    <row r="60" spans="1:8" x14ac:dyDescent="0.2">
      <c r="A60" s="1">
        <v>43237</v>
      </c>
      <c r="B60" t="s">
        <v>0</v>
      </c>
      <c r="C60" s="2">
        <v>75</v>
      </c>
    </row>
    <row r="61" spans="1:8" x14ac:dyDescent="0.2">
      <c r="A61" s="1">
        <v>43237</v>
      </c>
      <c r="B61" t="s">
        <v>0</v>
      </c>
      <c r="C61" s="2">
        <v>200</v>
      </c>
    </row>
    <row r="62" spans="1:8" x14ac:dyDescent="0.2">
      <c r="A62" s="1">
        <v>43249</v>
      </c>
      <c r="B62" t="s">
        <v>4</v>
      </c>
      <c r="F62" s="2">
        <v>116469.59</v>
      </c>
    </row>
    <row r="63" spans="1:8" x14ac:dyDescent="0.2">
      <c r="A63" s="1">
        <v>43251</v>
      </c>
      <c r="B63" t="s">
        <v>8</v>
      </c>
      <c r="H63" s="2">
        <v>4.5</v>
      </c>
    </row>
    <row r="64" spans="1:8" x14ac:dyDescent="0.2">
      <c r="A64" s="1">
        <v>43253</v>
      </c>
      <c r="B64" t="s">
        <v>0</v>
      </c>
      <c r="C64" s="2">
        <v>250</v>
      </c>
    </row>
    <row r="65" spans="1:8" x14ac:dyDescent="0.2">
      <c r="A65" s="1">
        <v>43280</v>
      </c>
      <c r="B65" t="s">
        <v>8</v>
      </c>
      <c r="H65" s="2">
        <v>75.75</v>
      </c>
    </row>
    <row r="66" spans="1:8" x14ac:dyDescent="0.2">
      <c r="A66" s="1">
        <v>43296</v>
      </c>
      <c r="B66" t="s">
        <v>0</v>
      </c>
      <c r="C66" s="2">
        <v>200</v>
      </c>
    </row>
    <row r="67" spans="1:8" x14ac:dyDescent="0.2">
      <c r="A67" s="1">
        <v>43312</v>
      </c>
      <c r="B67" t="s">
        <v>8</v>
      </c>
      <c r="H67" s="2">
        <v>0.75</v>
      </c>
    </row>
    <row r="68" spans="1:8" x14ac:dyDescent="0.2">
      <c r="A68" s="1">
        <v>43353</v>
      </c>
      <c r="B68" t="s">
        <v>0</v>
      </c>
      <c r="C68" s="2">
        <v>250</v>
      </c>
    </row>
    <row r="69" spans="1:8" x14ac:dyDescent="0.2">
      <c r="A69" s="1">
        <v>43358</v>
      </c>
      <c r="B69" t="s">
        <v>0</v>
      </c>
      <c r="C69" s="2">
        <v>200</v>
      </c>
    </row>
    <row r="70" spans="1:8" x14ac:dyDescent="0.2">
      <c r="A70" s="1">
        <v>43371</v>
      </c>
      <c r="B70" t="s">
        <v>8</v>
      </c>
      <c r="H70" s="2">
        <v>75.75</v>
      </c>
    </row>
    <row r="71" spans="1:8" x14ac:dyDescent="0.2">
      <c r="A71" s="1">
        <v>43378</v>
      </c>
      <c r="B71" t="s">
        <v>4</v>
      </c>
      <c r="F71" s="2">
        <v>2900</v>
      </c>
    </row>
    <row r="72" spans="1:8" x14ac:dyDescent="0.2">
      <c r="A72" s="1">
        <v>43465</v>
      </c>
      <c r="B72" t="s">
        <v>8</v>
      </c>
      <c r="H72" s="2">
        <v>75</v>
      </c>
    </row>
    <row r="73" spans="1:8" x14ac:dyDescent="0.2">
      <c r="A73" s="1">
        <v>43465</v>
      </c>
      <c r="B73" t="s">
        <v>21</v>
      </c>
      <c r="H73" s="2">
        <v>0.21</v>
      </c>
    </row>
    <row r="74" spans="1:8" x14ac:dyDescent="0.2">
      <c r="A74" s="1"/>
    </row>
    <row r="75" spans="1:8" x14ac:dyDescent="0.2">
      <c r="C75" s="2">
        <f t="shared" ref="C75:H75" si="0">SUM(C33:C74)</f>
        <v>108896.92</v>
      </c>
      <c r="D75" s="2">
        <f t="shared" si="0"/>
        <v>0</v>
      </c>
      <c r="E75" s="2">
        <f t="shared" si="0"/>
        <v>0</v>
      </c>
      <c r="F75" s="2">
        <f t="shared" si="0"/>
        <v>148736.47</v>
      </c>
      <c r="G75" s="2">
        <f t="shared" si="0"/>
        <v>0</v>
      </c>
      <c r="H75" s="2">
        <f t="shared" si="0"/>
        <v>316.70999999999998</v>
      </c>
    </row>
    <row r="77" spans="1:8" x14ac:dyDescent="0.2">
      <c r="A77" t="s">
        <v>28</v>
      </c>
      <c r="C77" s="2">
        <f t="shared" ref="C77:H77" si="1">C30+C75</f>
        <v>117327.03</v>
      </c>
      <c r="D77" s="2">
        <f t="shared" si="1"/>
        <v>0</v>
      </c>
      <c r="E77" s="2">
        <f t="shared" si="1"/>
        <v>0</v>
      </c>
      <c r="F77" s="2">
        <f t="shared" si="1"/>
        <v>151291.47</v>
      </c>
      <c r="G77" s="2">
        <f t="shared" si="1"/>
        <v>101.26</v>
      </c>
      <c r="H77" s="2">
        <f t="shared" si="1"/>
        <v>316.70999999999998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DA25-83E4-482E-9214-E96F5D35C605}">
  <dimension ref="A1:L33"/>
  <sheetViews>
    <sheetView workbookViewId="0"/>
  </sheetViews>
  <sheetFormatPr baseColWidth="10" defaultColWidth="8.83203125" defaultRowHeight="15" x14ac:dyDescent="0.2"/>
  <cols>
    <col min="1" max="1" width="10.5" bestFit="1" customWidth="1"/>
    <col min="3" max="4" width="14.33203125" style="2" customWidth="1"/>
    <col min="5" max="6" width="12.5" style="2" customWidth="1"/>
    <col min="7" max="9" width="9.1640625" style="2"/>
    <col min="11" max="11" width="21.6640625" customWidth="1"/>
    <col min="12" max="12" width="10.33203125" style="2" bestFit="1" customWidth="1"/>
  </cols>
  <sheetData>
    <row r="1" spans="1:12" x14ac:dyDescent="0.2">
      <c r="A1" s="8">
        <v>2019</v>
      </c>
    </row>
    <row r="2" spans="1:12" x14ac:dyDescent="0.2">
      <c r="A2" t="s">
        <v>18</v>
      </c>
    </row>
    <row r="3" spans="1:12" x14ac:dyDescent="0.2">
      <c r="C3" s="2" t="s">
        <v>1</v>
      </c>
      <c r="D3" s="2" t="s">
        <v>20</v>
      </c>
      <c r="E3" s="2" t="s">
        <v>7</v>
      </c>
      <c r="F3" s="2" t="s">
        <v>5</v>
      </c>
      <c r="G3" s="2" t="s">
        <v>3</v>
      </c>
      <c r="H3" s="2" t="s">
        <v>22</v>
      </c>
    </row>
    <row r="4" spans="1:12" x14ac:dyDescent="0.2">
      <c r="A4" s="1">
        <v>43467</v>
      </c>
      <c r="B4" t="s">
        <v>0</v>
      </c>
      <c r="C4" s="2">
        <v>25</v>
      </c>
      <c r="K4" t="s">
        <v>1</v>
      </c>
      <c r="L4" s="2">
        <f>C33</f>
        <v>65499.94</v>
      </c>
    </row>
    <row r="5" spans="1:12" x14ac:dyDescent="0.2">
      <c r="A5" s="1">
        <v>43473</v>
      </c>
      <c r="B5" t="s">
        <v>0</v>
      </c>
      <c r="C5" s="2">
        <v>500</v>
      </c>
      <c r="K5" t="s">
        <v>20</v>
      </c>
      <c r="L5" s="2">
        <f>D33</f>
        <v>6000</v>
      </c>
    </row>
    <row r="6" spans="1:12" x14ac:dyDescent="0.2">
      <c r="A6" s="1">
        <v>43497</v>
      </c>
      <c r="B6" t="s">
        <v>0</v>
      </c>
      <c r="C6" s="2">
        <v>25</v>
      </c>
      <c r="K6" t="s">
        <v>7</v>
      </c>
      <c r="L6" s="2">
        <f>E33</f>
        <v>0</v>
      </c>
    </row>
    <row r="7" spans="1:12" x14ac:dyDescent="0.2">
      <c r="A7" s="1">
        <v>43514</v>
      </c>
      <c r="B7" t="s">
        <v>2</v>
      </c>
      <c r="G7" s="2">
        <v>102.88</v>
      </c>
      <c r="K7" s="3" t="s">
        <v>9</v>
      </c>
      <c r="L7" s="4">
        <f>SUM(L4:L6)</f>
        <v>71499.94</v>
      </c>
    </row>
    <row r="8" spans="1:12" x14ac:dyDescent="0.2">
      <c r="A8" s="1">
        <v>43518</v>
      </c>
      <c r="B8" t="s">
        <v>0</v>
      </c>
      <c r="C8" s="2">
        <v>724.9</v>
      </c>
    </row>
    <row r="9" spans="1:12" x14ac:dyDescent="0.2">
      <c r="A9" s="1">
        <v>43591</v>
      </c>
      <c r="B9" t="s">
        <v>0</v>
      </c>
      <c r="C9" s="2">
        <v>300</v>
      </c>
      <c r="K9" t="s">
        <v>5</v>
      </c>
      <c r="L9" s="2">
        <f>F33</f>
        <v>19500</v>
      </c>
    </row>
    <row r="10" spans="1:12" x14ac:dyDescent="0.2">
      <c r="A10" s="1">
        <v>43650</v>
      </c>
      <c r="B10" t="s">
        <v>0</v>
      </c>
      <c r="C10" s="2">
        <v>4000</v>
      </c>
      <c r="K10" t="s">
        <v>3</v>
      </c>
      <c r="L10" s="2">
        <f>G33</f>
        <v>206.56</v>
      </c>
    </row>
    <row r="11" spans="1:12" x14ac:dyDescent="0.2">
      <c r="A11" s="1">
        <v>43689</v>
      </c>
      <c r="B11" t="s">
        <v>0</v>
      </c>
      <c r="C11" s="2">
        <v>725.04</v>
      </c>
      <c r="K11" t="s">
        <v>22</v>
      </c>
      <c r="L11" s="2">
        <f>H33</f>
        <v>309.22000000000003</v>
      </c>
    </row>
    <row r="12" spans="1:12" x14ac:dyDescent="0.2">
      <c r="A12" s="1">
        <v>43720</v>
      </c>
      <c r="B12" t="s">
        <v>0</v>
      </c>
      <c r="C12" s="2">
        <v>7000</v>
      </c>
      <c r="K12" s="3" t="s">
        <v>10</v>
      </c>
      <c r="L12" s="4">
        <f>L9+L10+L11</f>
        <v>20015.780000000002</v>
      </c>
    </row>
    <row r="13" spans="1:12" x14ac:dyDescent="0.2">
      <c r="A13" s="1">
        <v>43752</v>
      </c>
      <c r="B13" t="s">
        <v>4</v>
      </c>
      <c r="F13" s="2">
        <v>10300</v>
      </c>
    </row>
    <row r="14" spans="1:12" x14ac:dyDescent="0.2">
      <c r="A14" s="1">
        <v>43788</v>
      </c>
      <c r="B14" t="s">
        <v>0</v>
      </c>
      <c r="C14" s="2">
        <v>15000</v>
      </c>
      <c r="K14" s="6" t="s">
        <v>11</v>
      </c>
      <c r="L14" s="7">
        <f>L7-L12</f>
        <v>51484.160000000003</v>
      </c>
    </row>
    <row r="15" spans="1:12" x14ac:dyDescent="0.2">
      <c r="A15" s="1">
        <v>43801</v>
      </c>
      <c r="B15" t="s">
        <v>24</v>
      </c>
      <c r="D15" s="2">
        <v>6000</v>
      </c>
    </row>
    <row r="16" spans="1:12" x14ac:dyDescent="0.2">
      <c r="A16" s="1">
        <v>43816</v>
      </c>
      <c r="B16" t="s">
        <v>2</v>
      </c>
      <c r="G16" s="2">
        <v>103.68</v>
      </c>
    </row>
    <row r="17" spans="1:12" x14ac:dyDescent="0.2">
      <c r="A17" s="1">
        <v>43824</v>
      </c>
      <c r="B17" t="s">
        <v>0</v>
      </c>
      <c r="C17" s="2">
        <v>31700</v>
      </c>
      <c r="K17" t="s">
        <v>12</v>
      </c>
    </row>
    <row r="18" spans="1:12" x14ac:dyDescent="0.2">
      <c r="A18" s="1"/>
      <c r="K18" t="s">
        <v>13</v>
      </c>
      <c r="L18" s="2">
        <v>52675.88</v>
      </c>
    </row>
    <row r="19" spans="1:12" x14ac:dyDescent="0.2">
      <c r="C19" s="2">
        <f>SUM(C4:C18)</f>
        <v>59999.94</v>
      </c>
      <c r="D19" s="2">
        <f>SUM(D4:D18)</f>
        <v>6000</v>
      </c>
      <c r="E19" s="2">
        <f>SUM(E4:E18)</f>
        <v>0</v>
      </c>
      <c r="F19" s="2">
        <f>SUM(F4:F18)</f>
        <v>10300</v>
      </c>
      <c r="G19" s="2">
        <f>SUM(G4:G18)</f>
        <v>206.56</v>
      </c>
      <c r="K19" t="s">
        <v>13</v>
      </c>
      <c r="L19" s="2">
        <v>28</v>
      </c>
    </row>
    <row r="20" spans="1:12" x14ac:dyDescent="0.2">
      <c r="A20" s="1"/>
      <c r="K20" s="3" t="s">
        <v>17</v>
      </c>
      <c r="L20" s="5">
        <f>L18+L19</f>
        <v>52703.88</v>
      </c>
    </row>
    <row r="21" spans="1:12" x14ac:dyDescent="0.2">
      <c r="A21" t="s">
        <v>19</v>
      </c>
    </row>
    <row r="22" spans="1:12" x14ac:dyDescent="0.2">
      <c r="A22" s="1">
        <v>43555</v>
      </c>
      <c r="B22" t="s">
        <v>8</v>
      </c>
      <c r="H22" s="2">
        <v>75</v>
      </c>
      <c r="K22" t="s">
        <v>14</v>
      </c>
    </row>
    <row r="23" spans="1:12" x14ac:dyDescent="0.2">
      <c r="A23" s="1">
        <v>43646</v>
      </c>
      <c r="B23" t="s">
        <v>8</v>
      </c>
      <c r="H23" s="2">
        <v>75</v>
      </c>
      <c r="K23" t="s">
        <v>16</v>
      </c>
      <c r="L23" s="2">
        <f>1282.5-62.78</f>
        <v>1219.72</v>
      </c>
    </row>
    <row r="24" spans="1:12" x14ac:dyDescent="0.2">
      <c r="A24" s="1">
        <v>43738</v>
      </c>
      <c r="B24" t="s">
        <v>8</v>
      </c>
      <c r="H24" s="2">
        <v>75</v>
      </c>
      <c r="K24" t="s">
        <v>25</v>
      </c>
      <c r="L24" s="2">
        <f>L14</f>
        <v>51484.160000000003</v>
      </c>
    </row>
    <row r="25" spans="1:12" x14ac:dyDescent="0.2">
      <c r="A25" s="1">
        <v>43762</v>
      </c>
      <c r="B25" t="s">
        <v>0</v>
      </c>
      <c r="C25" s="2">
        <v>5000</v>
      </c>
      <c r="K25" s="3" t="s">
        <v>23</v>
      </c>
      <c r="L25" s="5">
        <f>SUM(L23:L24)</f>
        <v>52703.880000000005</v>
      </c>
    </row>
    <row r="26" spans="1:12" x14ac:dyDescent="0.2">
      <c r="A26" s="1">
        <v>43767</v>
      </c>
      <c r="B26" t="s">
        <v>0</v>
      </c>
      <c r="C26" s="2">
        <v>500</v>
      </c>
    </row>
    <row r="27" spans="1:12" x14ac:dyDescent="0.2">
      <c r="A27" s="1">
        <v>43768</v>
      </c>
      <c r="B27" t="s">
        <v>4</v>
      </c>
      <c r="F27" s="2">
        <v>9200</v>
      </c>
      <c r="L27" s="2">
        <f>L25-L20</f>
        <v>0</v>
      </c>
    </row>
    <row r="28" spans="1:12" x14ac:dyDescent="0.2">
      <c r="A28" s="1">
        <v>43830</v>
      </c>
      <c r="B28" t="s">
        <v>8</v>
      </c>
      <c r="H28" s="2">
        <v>75</v>
      </c>
    </row>
    <row r="29" spans="1:12" x14ac:dyDescent="0.2">
      <c r="A29" s="1">
        <v>43830</v>
      </c>
      <c r="B29" t="s">
        <v>21</v>
      </c>
      <c r="H29" s="2">
        <v>9.2200000000000006</v>
      </c>
    </row>
    <row r="30" spans="1:12" x14ac:dyDescent="0.2">
      <c r="A30" s="1"/>
    </row>
    <row r="31" spans="1:12" x14ac:dyDescent="0.2">
      <c r="C31" s="2">
        <f t="shared" ref="C31:H31" si="0">SUM(C22:C30)</f>
        <v>5500</v>
      </c>
      <c r="D31" s="2">
        <f t="shared" si="0"/>
        <v>0</v>
      </c>
      <c r="E31" s="2">
        <f t="shared" si="0"/>
        <v>0</v>
      </c>
      <c r="F31" s="2">
        <f t="shared" si="0"/>
        <v>9200</v>
      </c>
      <c r="G31" s="2">
        <f t="shared" si="0"/>
        <v>0</v>
      </c>
      <c r="H31" s="2">
        <f t="shared" si="0"/>
        <v>309.22000000000003</v>
      </c>
    </row>
    <row r="33" spans="3:8" x14ac:dyDescent="0.2">
      <c r="C33" s="2">
        <f t="shared" ref="C33:H33" si="1">C19+C31</f>
        <v>65499.94</v>
      </c>
      <c r="D33" s="2">
        <f t="shared" si="1"/>
        <v>6000</v>
      </c>
      <c r="E33" s="2">
        <f t="shared" si="1"/>
        <v>0</v>
      </c>
      <c r="F33" s="2">
        <f t="shared" si="1"/>
        <v>19500</v>
      </c>
      <c r="G33" s="2">
        <f t="shared" si="1"/>
        <v>206.56</v>
      </c>
      <c r="H33" s="2">
        <f t="shared" si="1"/>
        <v>309.22000000000003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CC11-FDD4-4108-8C34-499E36CDF196}">
  <dimension ref="A1:Q41"/>
  <sheetViews>
    <sheetView zoomScale="86" zoomScaleNormal="85" workbookViewId="0">
      <selection activeCell="P11" sqref="P11"/>
    </sheetView>
  </sheetViews>
  <sheetFormatPr baseColWidth="10" defaultColWidth="8.83203125" defaultRowHeight="15" x14ac:dyDescent="0.2"/>
  <cols>
    <col min="1" max="1" width="10.5" bestFit="1" customWidth="1"/>
    <col min="3" max="4" width="14.33203125" style="2" customWidth="1"/>
    <col min="5" max="6" width="12.5" style="2" customWidth="1"/>
    <col min="7" max="9" width="9.1640625" style="2"/>
    <col min="11" max="11" width="21.6640625" customWidth="1"/>
    <col min="12" max="12" width="10.33203125" style="2" bestFit="1" customWidth="1"/>
  </cols>
  <sheetData>
    <row r="1" spans="1:12" x14ac:dyDescent="0.2">
      <c r="A1" s="8">
        <v>2020</v>
      </c>
    </row>
    <row r="2" spans="1:12" x14ac:dyDescent="0.2">
      <c r="A2" t="s">
        <v>18</v>
      </c>
    </row>
    <row r="3" spans="1:12" x14ac:dyDescent="0.2">
      <c r="C3" s="2" t="s">
        <v>1</v>
      </c>
      <c r="D3" s="2" t="s">
        <v>20</v>
      </c>
      <c r="E3" s="2" t="s">
        <v>7</v>
      </c>
      <c r="F3" s="2" t="s">
        <v>5</v>
      </c>
      <c r="G3" s="2" t="s">
        <v>3</v>
      </c>
      <c r="H3" s="2" t="s">
        <v>22</v>
      </c>
    </row>
    <row r="4" spans="1:12" x14ac:dyDescent="0.2">
      <c r="A4" s="1">
        <v>43833</v>
      </c>
      <c r="B4" t="s">
        <v>0</v>
      </c>
      <c r="C4" s="2">
        <v>746.01</v>
      </c>
      <c r="K4" t="s">
        <v>1</v>
      </c>
      <c r="L4" s="2">
        <f>C41</f>
        <v>77295.540000000008</v>
      </c>
    </row>
    <row r="5" spans="1:12" x14ac:dyDescent="0.2">
      <c r="A5" s="1">
        <v>43839</v>
      </c>
      <c r="B5" t="s">
        <v>0</v>
      </c>
      <c r="C5" s="2">
        <v>10000</v>
      </c>
      <c r="K5" t="s">
        <v>20</v>
      </c>
      <c r="L5" s="2">
        <f>D41</f>
        <v>6876</v>
      </c>
    </row>
    <row r="6" spans="1:12" x14ac:dyDescent="0.2">
      <c r="A6" s="1">
        <v>43874</v>
      </c>
      <c r="B6" t="s">
        <v>2</v>
      </c>
      <c r="G6" s="2">
        <v>103.68</v>
      </c>
      <c r="K6" t="s">
        <v>7</v>
      </c>
      <c r="L6" s="2">
        <f>E41</f>
        <v>200</v>
      </c>
    </row>
    <row r="7" spans="1:12" x14ac:dyDescent="0.2">
      <c r="A7" s="1">
        <v>43882</v>
      </c>
      <c r="B7" t="s">
        <v>4</v>
      </c>
      <c r="F7" s="2">
        <v>35970</v>
      </c>
      <c r="K7" s="3" t="s">
        <v>9</v>
      </c>
      <c r="L7" s="4">
        <f>SUM(L4:L6)</f>
        <v>84371.540000000008</v>
      </c>
    </row>
    <row r="8" spans="1:12" x14ac:dyDescent="0.2">
      <c r="A8" s="1">
        <v>43949</v>
      </c>
      <c r="B8" t="s">
        <v>0</v>
      </c>
      <c r="C8" s="2">
        <v>1000</v>
      </c>
    </row>
    <row r="9" spans="1:12" x14ac:dyDescent="0.2">
      <c r="A9" s="1">
        <v>43957</v>
      </c>
      <c r="B9" t="s">
        <v>6</v>
      </c>
      <c r="G9" s="2">
        <v>50</v>
      </c>
      <c r="K9" t="s">
        <v>5</v>
      </c>
      <c r="L9" s="2">
        <f>F41</f>
        <v>113220.4</v>
      </c>
    </row>
    <row r="10" spans="1:12" x14ac:dyDescent="0.2">
      <c r="A10" s="1">
        <v>44070</v>
      </c>
      <c r="B10" t="s">
        <v>0</v>
      </c>
      <c r="C10" s="2">
        <v>743</v>
      </c>
      <c r="K10" t="s">
        <v>3</v>
      </c>
      <c r="L10" s="2">
        <f>G41</f>
        <v>257.36</v>
      </c>
    </row>
    <row r="11" spans="1:12" x14ac:dyDescent="0.2">
      <c r="A11" s="1">
        <v>44099</v>
      </c>
      <c r="B11" t="s">
        <v>4</v>
      </c>
      <c r="F11" s="2">
        <v>6600</v>
      </c>
      <c r="K11" t="s">
        <v>22</v>
      </c>
      <c r="L11" s="2">
        <f>H41</f>
        <v>301.88</v>
      </c>
    </row>
    <row r="12" spans="1:12" x14ac:dyDescent="0.2">
      <c r="A12" s="1">
        <v>44149</v>
      </c>
      <c r="B12" t="s">
        <v>4</v>
      </c>
      <c r="F12" s="2">
        <v>22400</v>
      </c>
      <c r="K12" s="3" t="s">
        <v>10</v>
      </c>
      <c r="L12" s="4">
        <f>L9+L10+L11</f>
        <v>113779.64</v>
      </c>
    </row>
    <row r="13" spans="1:12" x14ac:dyDescent="0.2">
      <c r="A13" s="1">
        <v>44152</v>
      </c>
      <c r="B13" t="s">
        <v>0</v>
      </c>
      <c r="C13" s="2">
        <v>5117.53</v>
      </c>
    </row>
    <row r="14" spans="1:12" x14ac:dyDescent="0.2">
      <c r="A14" s="1">
        <v>44168</v>
      </c>
      <c r="B14" t="s">
        <v>2</v>
      </c>
      <c r="G14" s="2">
        <v>103.68</v>
      </c>
      <c r="K14" s="6" t="s">
        <v>11</v>
      </c>
      <c r="L14" s="7">
        <f>L7-L12</f>
        <v>-29408.099999999991</v>
      </c>
    </row>
    <row r="15" spans="1:12" x14ac:dyDescent="0.2">
      <c r="A15" s="1">
        <v>44196</v>
      </c>
      <c r="B15" t="s">
        <v>7</v>
      </c>
      <c r="E15" s="2">
        <v>200</v>
      </c>
    </row>
    <row r="16" spans="1:12" x14ac:dyDescent="0.2">
      <c r="C16" s="2">
        <f>SUM(C4:C15)</f>
        <v>17606.54</v>
      </c>
      <c r="D16" s="2">
        <f>SUM(D4:D15)</f>
        <v>0</v>
      </c>
      <c r="E16" s="2">
        <f t="shared" ref="E16:G16" si="0">SUM(E4:E15)</f>
        <v>200</v>
      </c>
      <c r="F16" s="2">
        <f t="shared" si="0"/>
        <v>64970</v>
      </c>
      <c r="G16" s="2">
        <f t="shared" si="0"/>
        <v>257.36</v>
      </c>
    </row>
    <row r="17" spans="1:17" x14ac:dyDescent="0.2">
      <c r="A17" s="1"/>
      <c r="K17" t="s">
        <v>12</v>
      </c>
    </row>
    <row r="18" spans="1:17" x14ac:dyDescent="0.2">
      <c r="A18" t="s">
        <v>19</v>
      </c>
      <c r="K18" t="s">
        <v>13</v>
      </c>
      <c r="L18" s="2">
        <v>18040.72</v>
      </c>
    </row>
    <row r="19" spans="1:17" x14ac:dyDescent="0.2">
      <c r="A19" s="1">
        <v>43921</v>
      </c>
      <c r="B19" t="s">
        <v>8</v>
      </c>
      <c r="H19" s="2">
        <v>75</v>
      </c>
      <c r="K19" t="s">
        <v>13</v>
      </c>
      <c r="L19" s="2">
        <v>5255.06</v>
      </c>
    </row>
    <row r="20" spans="1:17" x14ac:dyDescent="0.2">
      <c r="A20" s="1">
        <v>44001</v>
      </c>
      <c r="B20" t="s">
        <v>0</v>
      </c>
      <c r="C20" s="2">
        <v>5889</v>
      </c>
      <c r="K20" s="3" t="s">
        <v>17</v>
      </c>
      <c r="L20" s="5">
        <f>L18+L19</f>
        <v>23295.780000000002</v>
      </c>
    </row>
    <row r="21" spans="1:17" x14ac:dyDescent="0.2">
      <c r="A21" s="1">
        <v>44012</v>
      </c>
      <c r="B21" t="s">
        <v>8</v>
      </c>
      <c r="H21" s="2">
        <v>75</v>
      </c>
      <c r="Q21" s="24"/>
    </row>
    <row r="22" spans="1:17" x14ac:dyDescent="0.2">
      <c r="A22" s="1">
        <v>44054</v>
      </c>
      <c r="B22" t="s">
        <v>20</v>
      </c>
      <c r="D22" s="2">
        <v>6876</v>
      </c>
      <c r="K22" t="s">
        <v>14</v>
      </c>
      <c r="Q22" s="24"/>
    </row>
    <row r="23" spans="1:17" x14ac:dyDescent="0.2">
      <c r="A23" s="1">
        <v>44085</v>
      </c>
      <c r="B23" t="s">
        <v>0</v>
      </c>
      <c r="C23" s="2">
        <v>3500</v>
      </c>
      <c r="K23" t="s">
        <v>16</v>
      </c>
      <c r="L23" s="2">
        <f>52675.88+28</f>
        <v>52703.88</v>
      </c>
      <c r="Q23" s="24"/>
    </row>
    <row r="24" spans="1:17" x14ac:dyDescent="0.2">
      <c r="A24" s="1">
        <v>44099</v>
      </c>
      <c r="B24" t="s">
        <v>4</v>
      </c>
      <c r="F24" s="2">
        <v>3000</v>
      </c>
      <c r="K24" t="s">
        <v>15</v>
      </c>
      <c r="L24" s="2">
        <f>L14</f>
        <v>-29408.099999999991</v>
      </c>
      <c r="Q24" s="24"/>
    </row>
    <row r="25" spans="1:17" x14ac:dyDescent="0.2">
      <c r="A25" s="1">
        <v>44099</v>
      </c>
      <c r="B25" t="s">
        <v>0</v>
      </c>
      <c r="C25" s="2">
        <v>6600</v>
      </c>
      <c r="K25" s="3" t="s">
        <v>23</v>
      </c>
      <c r="L25" s="5">
        <f>SUM(L23:L24)</f>
        <v>23295.780000000006</v>
      </c>
      <c r="Q25" s="25"/>
    </row>
    <row r="26" spans="1:17" x14ac:dyDescent="0.2">
      <c r="A26" s="1">
        <v>44102</v>
      </c>
      <c r="B26" t="s">
        <v>4</v>
      </c>
      <c r="F26" s="2">
        <v>19600</v>
      </c>
    </row>
    <row r="27" spans="1:17" x14ac:dyDescent="0.2">
      <c r="A27" s="1">
        <v>44104</v>
      </c>
      <c r="B27" t="s">
        <v>8</v>
      </c>
      <c r="H27" s="2">
        <v>75</v>
      </c>
    </row>
    <row r="28" spans="1:17" x14ac:dyDescent="0.2">
      <c r="A28" s="1">
        <v>44138</v>
      </c>
      <c r="B28" t="s">
        <v>0</v>
      </c>
      <c r="C28" s="2">
        <v>3500</v>
      </c>
    </row>
    <row r="29" spans="1:17" x14ac:dyDescent="0.2">
      <c r="A29" s="1">
        <v>44149</v>
      </c>
      <c r="B29" t="s">
        <v>0</v>
      </c>
      <c r="C29" s="2">
        <v>22400</v>
      </c>
    </row>
    <row r="30" spans="1:17" x14ac:dyDescent="0.2">
      <c r="A30" s="1">
        <v>44155</v>
      </c>
      <c r="B30" t="s">
        <v>4</v>
      </c>
      <c r="F30" s="2">
        <v>25650.400000000001</v>
      </c>
    </row>
    <row r="31" spans="1:17" x14ac:dyDescent="0.2">
      <c r="A31" s="1">
        <v>44161</v>
      </c>
      <c r="B31" t="s">
        <v>0</v>
      </c>
      <c r="C31" s="2">
        <v>3500</v>
      </c>
    </row>
    <row r="32" spans="1:17" x14ac:dyDescent="0.2">
      <c r="A32" s="1">
        <v>44164</v>
      </c>
      <c r="B32" t="s">
        <v>0</v>
      </c>
      <c r="C32" s="2">
        <v>3500</v>
      </c>
    </row>
    <row r="33" spans="1:8" x14ac:dyDescent="0.2">
      <c r="A33" s="1">
        <v>44167</v>
      </c>
      <c r="B33" t="s">
        <v>0</v>
      </c>
      <c r="C33" s="2">
        <v>300</v>
      </c>
    </row>
    <row r="34" spans="1:8" x14ac:dyDescent="0.2">
      <c r="A34" s="1">
        <v>44172</v>
      </c>
      <c r="B34" t="s">
        <v>0</v>
      </c>
      <c r="C34" s="2">
        <v>3500</v>
      </c>
    </row>
    <row r="35" spans="1:8" x14ac:dyDescent="0.2">
      <c r="A35" s="1">
        <v>44180</v>
      </c>
      <c r="B35" t="s">
        <v>0</v>
      </c>
      <c r="C35" s="2">
        <v>3500</v>
      </c>
    </row>
    <row r="36" spans="1:8" x14ac:dyDescent="0.2">
      <c r="A36" s="1">
        <v>44183</v>
      </c>
      <c r="B36" t="s">
        <v>0</v>
      </c>
      <c r="C36" s="2">
        <v>3500</v>
      </c>
    </row>
    <row r="37" spans="1:8" x14ac:dyDescent="0.2">
      <c r="A37" s="1">
        <v>44196</v>
      </c>
      <c r="B37" t="s">
        <v>8</v>
      </c>
      <c r="H37" s="2">
        <v>75</v>
      </c>
    </row>
    <row r="38" spans="1:8" x14ac:dyDescent="0.2">
      <c r="A38" s="1">
        <v>44196</v>
      </c>
      <c r="B38" t="s">
        <v>21</v>
      </c>
      <c r="H38" s="2">
        <v>1.88</v>
      </c>
    </row>
    <row r="39" spans="1:8" x14ac:dyDescent="0.2">
      <c r="C39" s="2">
        <f t="shared" ref="C39:H39" si="1">SUM(C19:C38)</f>
        <v>59689</v>
      </c>
      <c r="D39" s="2">
        <f t="shared" si="1"/>
        <v>6876</v>
      </c>
      <c r="E39" s="2">
        <f t="shared" si="1"/>
        <v>0</v>
      </c>
      <c r="F39" s="2">
        <f t="shared" si="1"/>
        <v>48250.400000000001</v>
      </c>
      <c r="G39" s="2">
        <f t="shared" si="1"/>
        <v>0</v>
      </c>
      <c r="H39" s="2">
        <f t="shared" si="1"/>
        <v>301.88</v>
      </c>
    </row>
    <row r="41" spans="1:8" x14ac:dyDescent="0.2">
      <c r="C41" s="2">
        <f t="shared" ref="C41:H41" si="2">C16+C39</f>
        <v>77295.540000000008</v>
      </c>
      <c r="D41" s="2">
        <f t="shared" si="2"/>
        <v>6876</v>
      </c>
      <c r="E41" s="2">
        <f t="shared" si="2"/>
        <v>200</v>
      </c>
      <c r="F41" s="2">
        <f t="shared" si="2"/>
        <v>113220.4</v>
      </c>
      <c r="G41" s="2">
        <f t="shared" si="2"/>
        <v>257.36</v>
      </c>
      <c r="H41" s="2">
        <f t="shared" si="2"/>
        <v>301.88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95F6-ED55-4D28-82DC-580699ACE3D0}">
  <dimension ref="A1:T174"/>
  <sheetViews>
    <sheetView topLeftCell="J1" zoomScale="82" workbookViewId="0">
      <selection activeCell="Z9" sqref="Z9"/>
    </sheetView>
  </sheetViews>
  <sheetFormatPr baseColWidth="10" defaultColWidth="8.83203125" defaultRowHeight="15" x14ac:dyDescent="0.2"/>
  <cols>
    <col min="1" max="1" width="10.1640625" style="1" bestFit="1" customWidth="1"/>
    <col min="2" max="2" width="14.83203125" style="18" bestFit="1" customWidth="1"/>
    <col min="3" max="3" width="9.1640625" style="15"/>
    <col min="4" max="4" width="11.5" style="15" bestFit="1" customWidth="1"/>
    <col min="5" max="6" width="9.1640625" style="15"/>
    <col min="7" max="7" width="11.5" style="15" bestFit="1" customWidth="1"/>
    <col min="8" max="8" width="9.1640625" style="15"/>
    <col min="9" max="9" width="10.5" style="15" bestFit="1" customWidth="1"/>
    <col min="10" max="10" width="9.1640625" style="15"/>
    <col min="11" max="11" width="10.33203125" style="15" bestFit="1" customWidth="1"/>
    <col min="12" max="13" width="9.1640625" style="15"/>
    <col min="14" max="14" width="10.33203125" style="15" bestFit="1" customWidth="1"/>
    <col min="15" max="15" width="9.1640625" style="15"/>
    <col min="16" max="16" width="9.33203125" style="15" bestFit="1" customWidth="1"/>
    <col min="19" max="19" width="16" customWidth="1"/>
    <col min="20" max="20" width="16.83203125" customWidth="1"/>
  </cols>
  <sheetData>
    <row r="1" spans="1:20" x14ac:dyDescent="0.2">
      <c r="A1" s="13">
        <v>2021</v>
      </c>
      <c r="B1" s="1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2"/>
    </row>
    <row r="2" spans="1:20" x14ac:dyDescent="0.2">
      <c r="A2" s="13"/>
      <c r="B2" s="1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/>
    </row>
    <row r="3" spans="1:20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</row>
    <row r="4" spans="1:20" s="23" customFormat="1" x14ac:dyDescent="0.2">
      <c r="A4" s="19" t="s">
        <v>34</v>
      </c>
      <c r="B4" s="20">
        <v>11649882</v>
      </c>
      <c r="C4" s="21"/>
      <c r="D4" s="21" t="s">
        <v>1</v>
      </c>
      <c r="E4" s="21"/>
      <c r="F4" s="21"/>
      <c r="G4" s="21" t="s">
        <v>35</v>
      </c>
      <c r="H4" s="21"/>
      <c r="I4" s="21" t="s">
        <v>3</v>
      </c>
      <c r="J4" s="21"/>
      <c r="K4" s="21" t="s">
        <v>36</v>
      </c>
      <c r="L4" s="21"/>
      <c r="M4" s="21"/>
      <c r="N4" s="21" t="s">
        <v>20</v>
      </c>
      <c r="O4" s="21"/>
      <c r="P4" s="21" t="s">
        <v>44</v>
      </c>
      <c r="Q4" s="22"/>
    </row>
    <row r="5" spans="1:20" x14ac:dyDescent="0.2">
      <c r="A5" s="13">
        <v>44201</v>
      </c>
      <c r="B5" s="17"/>
      <c r="C5" s="14"/>
      <c r="D5" s="14">
        <v>300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</row>
    <row r="6" spans="1:20" x14ac:dyDescent="0.2">
      <c r="A6" s="13">
        <v>44216</v>
      </c>
      <c r="B6" s="17"/>
      <c r="C6" s="14"/>
      <c r="D6" s="14">
        <v>2500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</row>
    <row r="7" spans="1:20" x14ac:dyDescent="0.2">
      <c r="A7" s="13">
        <v>44229</v>
      </c>
      <c r="B7" s="17"/>
      <c r="C7" s="14"/>
      <c r="D7" s="14">
        <v>300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</row>
    <row r="8" spans="1:20" x14ac:dyDescent="0.2">
      <c r="A8" s="13">
        <v>44257</v>
      </c>
      <c r="B8" s="17"/>
      <c r="C8" s="14"/>
      <c r="D8" s="14">
        <v>300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  <c r="S8" t="s">
        <v>1</v>
      </c>
      <c r="T8" s="2">
        <v>244457.2</v>
      </c>
    </row>
    <row r="9" spans="1:20" x14ac:dyDescent="0.2">
      <c r="A9" s="13">
        <v>44264</v>
      </c>
      <c r="B9" s="17"/>
      <c r="C9" s="14"/>
      <c r="D9" s="14">
        <v>3500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  <c r="S9" t="s">
        <v>20</v>
      </c>
      <c r="T9" s="2">
        <v>1750</v>
      </c>
    </row>
    <row r="10" spans="1:20" x14ac:dyDescent="0.2">
      <c r="A10" s="13">
        <v>44272</v>
      </c>
      <c r="B10" s="17"/>
      <c r="C10" s="14"/>
      <c r="D10" s="14">
        <v>40000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2"/>
      <c r="S10" t="s">
        <v>7</v>
      </c>
      <c r="T10" s="2">
        <f>M45</f>
        <v>0</v>
      </c>
    </row>
    <row r="11" spans="1:20" x14ac:dyDescent="0.2">
      <c r="A11" s="13">
        <v>44279</v>
      </c>
      <c r="B11" s="17" t="s">
        <v>37</v>
      </c>
      <c r="C11" s="14"/>
      <c r="D11" s="14">
        <v>688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  <c r="S11" s="3" t="s">
        <v>9</v>
      </c>
      <c r="T11" s="4">
        <f>SUM(T8:T10)</f>
        <v>246207.2</v>
      </c>
    </row>
    <row r="12" spans="1:20" x14ac:dyDescent="0.2">
      <c r="A12" s="13">
        <v>44284</v>
      </c>
      <c r="B12" s="17"/>
      <c r="C12" s="14"/>
      <c r="D12" s="14"/>
      <c r="E12" s="14"/>
      <c r="F12" s="14"/>
      <c r="G12" s="14">
        <v>16819.02</v>
      </c>
      <c r="H12" s="14"/>
      <c r="I12" s="14"/>
      <c r="J12" s="14"/>
      <c r="K12" s="14"/>
      <c r="L12" s="14"/>
      <c r="M12" s="14"/>
      <c r="N12" s="14"/>
      <c r="O12" s="14"/>
      <c r="P12" s="14"/>
      <c r="Q12" s="12"/>
      <c r="T12" s="2"/>
    </row>
    <row r="13" spans="1:20" x14ac:dyDescent="0.2">
      <c r="A13" s="13">
        <v>44287</v>
      </c>
      <c r="B13" s="17" t="s">
        <v>8</v>
      </c>
      <c r="C13" s="14"/>
      <c r="D13" s="14"/>
      <c r="E13" s="14"/>
      <c r="F13" s="14"/>
      <c r="G13" s="14"/>
      <c r="H13" s="14"/>
      <c r="I13" s="14"/>
      <c r="J13" s="14"/>
      <c r="K13" s="14">
        <v>75</v>
      </c>
      <c r="L13" s="14"/>
      <c r="M13" s="14"/>
      <c r="N13" s="14"/>
      <c r="O13" s="14"/>
      <c r="P13" s="14"/>
      <c r="Q13" s="12"/>
    </row>
    <row r="14" spans="1:20" x14ac:dyDescent="0.2">
      <c r="A14" s="13">
        <v>44293</v>
      </c>
      <c r="B14" s="17"/>
      <c r="C14" s="14"/>
      <c r="D14" s="14">
        <v>300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S14" t="s">
        <v>44</v>
      </c>
      <c r="T14">
        <v>600.41</v>
      </c>
    </row>
    <row r="15" spans="1:20" x14ac:dyDescent="0.2">
      <c r="A15" s="13">
        <v>44298</v>
      </c>
      <c r="B15" s="17"/>
      <c r="C15" s="14"/>
      <c r="D15" s="14"/>
      <c r="E15" s="14"/>
      <c r="F15" s="14"/>
      <c r="G15" s="14">
        <v>40650</v>
      </c>
      <c r="H15" s="14"/>
      <c r="I15" s="14"/>
      <c r="J15" s="14"/>
      <c r="K15" s="14"/>
      <c r="L15" s="14"/>
      <c r="M15" s="14"/>
      <c r="N15" s="14"/>
      <c r="O15" s="14"/>
      <c r="P15" s="14"/>
      <c r="Q15" s="12"/>
      <c r="S15" t="s">
        <v>5</v>
      </c>
      <c r="T15" s="2">
        <v>243197.78</v>
      </c>
    </row>
    <row r="16" spans="1:20" x14ac:dyDescent="0.2">
      <c r="A16" s="13">
        <v>44306</v>
      </c>
      <c r="B16" s="17"/>
      <c r="C16" s="14"/>
      <c r="D16" s="14">
        <v>18500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S16" t="s">
        <v>3</v>
      </c>
      <c r="T16" s="2">
        <v>1849.03</v>
      </c>
    </row>
    <row r="17" spans="1:20" x14ac:dyDescent="0.2">
      <c r="A17" s="13">
        <v>44320</v>
      </c>
      <c r="B17" s="17"/>
      <c r="C17" s="14"/>
      <c r="D17" s="14">
        <v>300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  <c r="S17" t="s">
        <v>22</v>
      </c>
      <c r="T17" s="2">
        <v>4200</v>
      </c>
    </row>
    <row r="18" spans="1:20" x14ac:dyDescent="0.2">
      <c r="A18" s="13">
        <v>44327</v>
      </c>
      <c r="B18" s="17"/>
      <c r="C18" s="14"/>
      <c r="D18" s="14"/>
      <c r="E18" s="14"/>
      <c r="F18" s="14"/>
      <c r="G18" s="14">
        <v>18653.330000000002</v>
      </c>
      <c r="H18" s="14"/>
      <c r="I18" s="14"/>
      <c r="J18" s="14"/>
      <c r="K18" s="14"/>
      <c r="L18" s="14"/>
      <c r="M18" s="14"/>
      <c r="N18" s="14"/>
      <c r="O18" s="14"/>
      <c r="P18" s="14"/>
      <c r="Q18" s="12"/>
      <c r="S18" s="3" t="s">
        <v>10</v>
      </c>
      <c r="T18" s="4">
        <f>T15+T16+T17+T14</f>
        <v>249847.22</v>
      </c>
    </row>
    <row r="19" spans="1:20" x14ac:dyDescent="0.2">
      <c r="A19" s="13">
        <v>44334</v>
      </c>
      <c r="B19" s="17"/>
      <c r="C19" s="14"/>
      <c r="D19" s="14"/>
      <c r="E19" s="14"/>
      <c r="F19" s="14"/>
      <c r="G19" s="14">
        <v>4983.21</v>
      </c>
      <c r="H19" s="14"/>
      <c r="I19" s="14"/>
      <c r="J19" s="14"/>
      <c r="K19" s="14"/>
      <c r="L19" s="14"/>
      <c r="M19" s="14"/>
      <c r="N19" s="14"/>
      <c r="O19" s="14"/>
      <c r="P19" s="14"/>
      <c r="Q19" s="12"/>
      <c r="T19" s="2"/>
    </row>
    <row r="20" spans="1:20" x14ac:dyDescent="0.2">
      <c r="A20" s="13">
        <v>44336</v>
      </c>
      <c r="B20" s="17"/>
      <c r="C20" s="14"/>
      <c r="D20" s="14">
        <v>44000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S20" s="6" t="s">
        <v>11</v>
      </c>
      <c r="T20" s="7">
        <f>T11-T18</f>
        <v>-3640.0199999999895</v>
      </c>
    </row>
    <row r="21" spans="1:20" x14ac:dyDescent="0.2">
      <c r="A21" s="13">
        <v>44336</v>
      </c>
      <c r="B21" s="17"/>
      <c r="C21" s="14"/>
      <c r="D21" s="14">
        <v>41000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  <c r="T21" s="2"/>
    </row>
    <row r="22" spans="1:20" x14ac:dyDescent="0.2">
      <c r="A22" s="13">
        <v>44337</v>
      </c>
      <c r="B22" s="17"/>
      <c r="C22" s="14"/>
      <c r="D22" s="14">
        <v>6000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T22" s="2"/>
    </row>
    <row r="23" spans="1:20" x14ac:dyDescent="0.2">
      <c r="A23" s="13">
        <v>44342</v>
      </c>
      <c r="B23" s="17"/>
      <c r="C23" s="14"/>
      <c r="D23" s="14">
        <v>6000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S23" t="s">
        <v>12</v>
      </c>
      <c r="T23" s="2"/>
    </row>
    <row r="24" spans="1:20" x14ac:dyDescent="0.2">
      <c r="A24" s="13">
        <v>44349</v>
      </c>
      <c r="B24" s="17"/>
      <c r="C24" s="14"/>
      <c r="D24" s="14">
        <v>300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S24" t="s">
        <v>48</v>
      </c>
      <c r="T24" s="2">
        <v>12972.94</v>
      </c>
    </row>
    <row r="25" spans="1:20" x14ac:dyDescent="0.2">
      <c r="A25" s="13">
        <v>44357</v>
      </c>
      <c r="B25" s="17"/>
      <c r="C25" s="14"/>
      <c r="D25" s="14">
        <v>4000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S25" t="s">
        <v>49</v>
      </c>
      <c r="T25" s="2">
        <v>6682.82</v>
      </c>
    </row>
    <row r="26" spans="1:20" x14ac:dyDescent="0.2">
      <c r="A26" s="13">
        <v>44363</v>
      </c>
      <c r="B26" s="17"/>
      <c r="C26" s="14"/>
      <c r="D26" s="14"/>
      <c r="E26" s="14"/>
      <c r="F26" s="14"/>
      <c r="G26" s="14">
        <v>82250</v>
      </c>
      <c r="H26" s="14"/>
      <c r="I26" s="14"/>
      <c r="J26" s="14"/>
      <c r="K26" s="14"/>
      <c r="L26" s="14"/>
      <c r="M26" s="14"/>
      <c r="N26" s="14"/>
      <c r="O26" s="14"/>
      <c r="P26" s="14"/>
      <c r="Q26" s="12"/>
      <c r="S26" s="3" t="s">
        <v>17</v>
      </c>
      <c r="T26" s="5">
        <f>T24+T25</f>
        <v>19655.760000000002</v>
      </c>
    </row>
    <row r="27" spans="1:20" x14ac:dyDescent="0.2">
      <c r="A27" s="13">
        <v>44365</v>
      </c>
      <c r="B27" s="17"/>
      <c r="C27" s="14"/>
      <c r="D27" s="14">
        <v>5833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/>
      <c r="T27" s="2"/>
    </row>
    <row r="28" spans="1:20" x14ac:dyDescent="0.2">
      <c r="A28" s="13">
        <v>44375</v>
      </c>
      <c r="B28" s="17"/>
      <c r="C28" s="14"/>
      <c r="D28" s="14">
        <v>1149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S28" t="s">
        <v>14</v>
      </c>
      <c r="T28" s="2"/>
    </row>
    <row r="29" spans="1:20" x14ac:dyDescent="0.2">
      <c r="A29" s="13">
        <v>44378</v>
      </c>
      <c r="B29" s="17" t="s">
        <v>8</v>
      </c>
      <c r="C29" s="14"/>
      <c r="D29" s="14"/>
      <c r="E29" s="14"/>
      <c r="F29" s="14"/>
      <c r="G29" s="14"/>
      <c r="H29" s="14"/>
      <c r="I29" s="14"/>
      <c r="J29" s="14"/>
      <c r="K29" s="14">
        <v>75</v>
      </c>
      <c r="L29" s="14"/>
      <c r="M29" s="14"/>
      <c r="N29" s="14"/>
      <c r="O29" s="14"/>
      <c r="P29" s="14"/>
      <c r="Q29" s="12"/>
      <c r="S29" t="s">
        <v>16</v>
      </c>
      <c r="T29" s="2">
        <v>23295.78</v>
      </c>
    </row>
    <row r="30" spans="1:20" x14ac:dyDescent="0.2">
      <c r="A30" s="13">
        <v>44379</v>
      </c>
      <c r="B30" s="17"/>
      <c r="C30" s="14"/>
      <c r="D30" s="14">
        <v>300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S30" t="s">
        <v>60</v>
      </c>
      <c r="T30" s="2">
        <f>T20</f>
        <v>-3640.0199999999895</v>
      </c>
    </row>
    <row r="31" spans="1:20" x14ac:dyDescent="0.2">
      <c r="A31" s="13">
        <v>44398</v>
      </c>
      <c r="B31" s="17"/>
      <c r="C31" s="14"/>
      <c r="D31" s="14"/>
      <c r="E31" s="14"/>
      <c r="F31" s="14"/>
      <c r="G31" s="14">
        <v>24473.15</v>
      </c>
      <c r="H31" s="14"/>
      <c r="I31" s="14"/>
      <c r="J31" s="14"/>
      <c r="K31" s="14"/>
      <c r="L31" s="14"/>
      <c r="M31" s="14"/>
      <c r="N31" s="14"/>
      <c r="O31" s="14"/>
      <c r="P31" s="14"/>
      <c r="Q31" s="12"/>
      <c r="S31" s="3" t="s">
        <v>23</v>
      </c>
      <c r="T31" s="5">
        <f>SUM(T29:T30)</f>
        <v>19655.760000000009</v>
      </c>
    </row>
    <row r="32" spans="1:20" x14ac:dyDescent="0.2">
      <c r="A32" s="13">
        <v>44411</v>
      </c>
      <c r="B32" s="17"/>
      <c r="C32" s="14"/>
      <c r="D32" s="14">
        <v>300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</row>
    <row r="33" spans="1:17" x14ac:dyDescent="0.2">
      <c r="A33" s="13">
        <v>44441</v>
      </c>
      <c r="B33" s="17"/>
      <c r="C33" s="14"/>
      <c r="D33" s="14">
        <v>300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</row>
    <row r="34" spans="1:17" x14ac:dyDescent="0.2">
      <c r="A34" s="13">
        <v>44470</v>
      </c>
      <c r="B34" s="17" t="s">
        <v>8</v>
      </c>
      <c r="C34" s="14"/>
      <c r="D34" s="14"/>
      <c r="E34" s="14"/>
      <c r="F34" s="14"/>
      <c r="G34" s="14"/>
      <c r="H34" s="14"/>
      <c r="I34" s="14"/>
      <c r="J34" s="14"/>
      <c r="K34" s="14">
        <v>75</v>
      </c>
      <c r="L34" s="14"/>
      <c r="M34" s="14"/>
      <c r="N34" s="14"/>
      <c r="O34" s="14"/>
      <c r="P34" s="14"/>
      <c r="Q34" s="12"/>
    </row>
    <row r="35" spans="1:17" x14ac:dyDescent="0.2">
      <c r="A35" s="13">
        <v>44838</v>
      </c>
      <c r="B35" s="17"/>
      <c r="C35" s="14"/>
      <c r="D35" s="14">
        <v>300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/>
    </row>
    <row r="36" spans="1:17" x14ac:dyDescent="0.2">
      <c r="A36" s="13">
        <v>44867</v>
      </c>
      <c r="B36" s="17"/>
      <c r="C36" s="14"/>
      <c r="D36" s="14">
        <v>300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</row>
    <row r="37" spans="1:17" x14ac:dyDescent="0.2">
      <c r="A37" s="13">
        <v>44884</v>
      </c>
      <c r="B37" s="17"/>
      <c r="C37" s="14"/>
      <c r="D37" s="14">
        <v>31000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</row>
    <row r="38" spans="1:17" x14ac:dyDescent="0.2">
      <c r="A38" s="13">
        <v>44895</v>
      </c>
      <c r="B38" s="17"/>
      <c r="C38" s="14"/>
      <c r="D38" s="14"/>
      <c r="E38" s="14"/>
      <c r="F38" s="14"/>
      <c r="G38" s="14">
        <v>31815.62</v>
      </c>
      <c r="H38" s="14"/>
      <c r="I38" s="14"/>
      <c r="J38" s="14"/>
      <c r="K38" s="14"/>
      <c r="L38" s="14"/>
      <c r="M38" s="14"/>
      <c r="N38" s="14"/>
      <c r="O38" s="14"/>
      <c r="P38" s="14"/>
      <c r="Q38" s="12"/>
    </row>
    <row r="39" spans="1:17" x14ac:dyDescent="0.2">
      <c r="A39" s="13">
        <v>44904</v>
      </c>
      <c r="B39" s="17"/>
      <c r="C39" s="14"/>
      <c r="D39" s="14">
        <v>7000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</row>
    <row r="40" spans="1:17" x14ac:dyDescent="0.2">
      <c r="A40" s="13">
        <v>44904</v>
      </c>
      <c r="B40" s="17"/>
      <c r="C40" s="14"/>
      <c r="D40" s="14">
        <v>3500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</row>
    <row r="41" spans="1:17" x14ac:dyDescent="0.2">
      <c r="A41" s="13">
        <v>44904</v>
      </c>
      <c r="B41" s="17"/>
      <c r="C41" s="14"/>
      <c r="D41" s="14">
        <v>5000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</row>
    <row r="42" spans="1:17" x14ac:dyDescent="0.2">
      <c r="A42" s="13">
        <v>44907</v>
      </c>
      <c r="B42" s="17"/>
      <c r="C42" s="14"/>
      <c r="D42" s="14">
        <v>5560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/>
    </row>
    <row r="43" spans="1:17" x14ac:dyDescent="0.2">
      <c r="A43" s="13">
        <v>44908</v>
      </c>
      <c r="B43" s="17"/>
      <c r="C43" s="14"/>
      <c r="D43" s="14">
        <v>9900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</row>
    <row r="44" spans="1:17" x14ac:dyDescent="0.2">
      <c r="A44" s="13">
        <v>44912</v>
      </c>
      <c r="B44" s="17"/>
      <c r="C44" s="14"/>
      <c r="D44" s="14"/>
      <c r="E44" s="14"/>
      <c r="F44" s="14"/>
      <c r="G44" s="14">
        <v>23553.45</v>
      </c>
      <c r="H44" s="14"/>
      <c r="I44" s="14"/>
      <c r="J44" s="14"/>
      <c r="K44" s="14"/>
      <c r="L44" s="14"/>
      <c r="M44" s="14"/>
      <c r="N44" s="14"/>
      <c r="O44" s="14"/>
      <c r="P44" s="14"/>
      <c r="Q44" s="12"/>
    </row>
    <row r="45" spans="1:17" x14ac:dyDescent="0.2">
      <c r="A45" s="13">
        <v>44926</v>
      </c>
      <c r="B45" s="17"/>
      <c r="C45" s="14"/>
      <c r="D45" s="14"/>
      <c r="E45" s="14"/>
      <c r="F45" s="14"/>
      <c r="G45" s="14"/>
      <c r="H45" s="14"/>
      <c r="I45" s="14"/>
      <c r="J45" s="14"/>
      <c r="K45" s="14">
        <v>75</v>
      </c>
      <c r="L45" s="14"/>
      <c r="M45" s="14"/>
      <c r="N45" s="14"/>
      <c r="O45" s="14"/>
      <c r="P45" s="14"/>
      <c r="Q45" s="12"/>
    </row>
    <row r="46" spans="1:17" x14ac:dyDescent="0.2">
      <c r="A46" s="13"/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</row>
    <row r="47" spans="1:17" x14ac:dyDescent="0.2">
      <c r="A47" s="13"/>
      <c r="B47" s="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</row>
    <row r="48" spans="1:17" x14ac:dyDescent="0.2">
      <c r="A48" s="13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</row>
    <row r="49" spans="1:17" x14ac:dyDescent="0.2">
      <c r="A49" s="13"/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</row>
    <row r="50" spans="1:17" x14ac:dyDescent="0.2">
      <c r="A50" s="13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</row>
    <row r="51" spans="1:17" x14ac:dyDescent="0.2">
      <c r="A51" s="13"/>
      <c r="B51" s="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</row>
    <row r="52" spans="1:17" x14ac:dyDescent="0.2">
      <c r="A52" s="13"/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</row>
    <row r="53" spans="1:17" x14ac:dyDescent="0.2">
      <c r="A53" s="13"/>
      <c r="B53" s="1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/>
    </row>
    <row r="54" spans="1:17" x14ac:dyDescent="0.2">
      <c r="A54" s="13"/>
      <c r="B54" s="1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/>
    </row>
    <row r="55" spans="1:17" x14ac:dyDescent="0.2"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</row>
    <row r="56" spans="1:17" s="23" customFormat="1" x14ac:dyDescent="0.2">
      <c r="A56" s="19" t="s">
        <v>38</v>
      </c>
      <c r="B56" s="20" t="s">
        <v>47</v>
      </c>
      <c r="C56" s="21"/>
      <c r="D56" s="21" t="s">
        <v>1</v>
      </c>
      <c r="E56" s="21"/>
      <c r="F56" s="21"/>
      <c r="G56" s="21" t="s">
        <v>35</v>
      </c>
      <c r="H56" s="21"/>
      <c r="I56" s="21" t="s">
        <v>3</v>
      </c>
      <c r="J56" s="21"/>
      <c r="K56" s="21" t="s">
        <v>36</v>
      </c>
      <c r="L56" s="21"/>
      <c r="M56" s="21"/>
      <c r="N56" s="21" t="s">
        <v>20</v>
      </c>
      <c r="O56" s="21"/>
      <c r="P56" s="21" t="s">
        <v>44</v>
      </c>
      <c r="Q56" s="22"/>
    </row>
    <row r="57" spans="1:17" x14ac:dyDescent="0.2">
      <c r="A57" s="13"/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</row>
    <row r="58" spans="1:17" x14ac:dyDescent="0.2">
      <c r="A58" s="13"/>
      <c r="B58" s="1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</row>
    <row r="59" spans="1:17" x14ac:dyDescent="0.2">
      <c r="A59" s="13">
        <v>44200</v>
      </c>
      <c r="B59" s="17"/>
      <c r="C59" s="14"/>
      <c r="D59" s="14">
        <v>742.49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</row>
    <row r="60" spans="1:17" x14ac:dyDescent="0.2">
      <c r="A60" s="13">
        <v>44235</v>
      </c>
      <c r="B60" s="17" t="s">
        <v>2</v>
      </c>
      <c r="C60" s="14"/>
      <c r="D60" s="14"/>
      <c r="E60" s="14"/>
      <c r="F60" s="14"/>
      <c r="G60" s="14"/>
      <c r="H60" s="14"/>
      <c r="I60" s="14">
        <v>104.39</v>
      </c>
      <c r="J60" s="14"/>
      <c r="K60" s="14"/>
      <c r="L60" s="14"/>
      <c r="M60" s="14"/>
      <c r="N60" s="14"/>
      <c r="O60" s="14"/>
      <c r="P60" s="14"/>
      <c r="Q60" s="12"/>
    </row>
    <row r="61" spans="1:17" x14ac:dyDescent="0.2">
      <c r="A61" s="13">
        <v>44238</v>
      </c>
      <c r="B61" s="17"/>
      <c r="C61" s="14"/>
      <c r="D61" s="14">
        <v>200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</row>
    <row r="62" spans="1:17" x14ac:dyDescent="0.2">
      <c r="A62" s="13">
        <v>44238</v>
      </c>
      <c r="B62" s="17"/>
      <c r="C62" s="14"/>
      <c r="D62" s="14">
        <v>200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</row>
    <row r="63" spans="1:17" x14ac:dyDescent="0.2">
      <c r="A63" s="13">
        <v>44242</v>
      </c>
      <c r="B63" s="17"/>
      <c r="C63" s="14"/>
      <c r="D63" s="14">
        <v>200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</row>
    <row r="64" spans="1:17" x14ac:dyDescent="0.2">
      <c r="A64" s="13">
        <v>44244</v>
      </c>
      <c r="B64" s="17"/>
      <c r="C64" s="14"/>
      <c r="D64" s="14">
        <v>200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/>
    </row>
    <row r="65" spans="1:17" x14ac:dyDescent="0.2">
      <c r="A65" s="13">
        <v>44245</v>
      </c>
      <c r="B65" s="17"/>
      <c r="C65" s="14"/>
      <c r="D65" s="14">
        <v>200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</row>
    <row r="66" spans="1:17" x14ac:dyDescent="0.2">
      <c r="A66" s="13">
        <v>44245</v>
      </c>
      <c r="B66" s="17" t="s">
        <v>39</v>
      </c>
      <c r="C66" s="14"/>
      <c r="D66" s="14"/>
      <c r="E66" s="14"/>
      <c r="F66" s="14"/>
      <c r="G66" s="14"/>
      <c r="H66" s="14"/>
      <c r="I66" s="14"/>
      <c r="J66" s="14"/>
      <c r="K66" s="14">
        <v>3300</v>
      </c>
      <c r="L66" s="14"/>
      <c r="M66" s="14"/>
      <c r="N66" s="14"/>
      <c r="O66" s="14"/>
      <c r="P66" s="14"/>
      <c r="Q66" s="12"/>
    </row>
    <row r="67" spans="1:17" x14ac:dyDescent="0.2">
      <c r="A67" s="13">
        <v>44249</v>
      </c>
      <c r="B67" s="17"/>
      <c r="C67" s="14"/>
      <c r="D67" s="14">
        <v>200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</row>
    <row r="68" spans="1:17" x14ac:dyDescent="0.2">
      <c r="A68" s="13">
        <v>44257</v>
      </c>
      <c r="B68" s="17"/>
      <c r="C68" s="14"/>
      <c r="D68" s="14">
        <v>200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</row>
    <row r="69" spans="1:17" x14ac:dyDescent="0.2">
      <c r="A69" s="13">
        <v>44260</v>
      </c>
      <c r="B69" s="17"/>
      <c r="C69" s="14"/>
      <c r="D69" s="14">
        <v>200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/>
    </row>
    <row r="70" spans="1:17" x14ac:dyDescent="0.2">
      <c r="A70" s="13">
        <v>44278</v>
      </c>
      <c r="B70" s="17" t="s">
        <v>20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>
        <v>1750</v>
      </c>
      <c r="O70" s="14"/>
      <c r="P70" s="14"/>
      <c r="Q70" s="12"/>
    </row>
    <row r="71" spans="1:17" x14ac:dyDescent="0.2">
      <c r="A71" s="13">
        <v>44279</v>
      </c>
      <c r="B71" s="17"/>
      <c r="C71" s="14"/>
      <c r="D71" s="14">
        <v>200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</row>
    <row r="72" spans="1:17" x14ac:dyDescent="0.2">
      <c r="A72" s="13">
        <v>44279</v>
      </c>
      <c r="B72" s="17"/>
      <c r="C72" s="14"/>
      <c r="D72" s="14">
        <v>200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/>
    </row>
    <row r="73" spans="1:17" x14ac:dyDescent="0.2">
      <c r="A73" s="13">
        <v>44279</v>
      </c>
      <c r="B73" s="17"/>
      <c r="C73" s="14"/>
      <c r="D73" s="14">
        <v>200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</row>
    <row r="74" spans="1:17" x14ac:dyDescent="0.2">
      <c r="A74" s="13">
        <v>44279</v>
      </c>
      <c r="B74" s="17"/>
      <c r="C74" s="14"/>
      <c r="D74" s="14">
        <v>200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</row>
    <row r="75" spans="1:17" x14ac:dyDescent="0.2">
      <c r="A75" s="13">
        <v>44294</v>
      </c>
      <c r="B75" s="17"/>
      <c r="C75" s="14"/>
      <c r="D75" s="14">
        <v>200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</row>
    <row r="76" spans="1:17" x14ac:dyDescent="0.2">
      <c r="A76" s="13">
        <v>44300</v>
      </c>
      <c r="B76" s="17"/>
      <c r="C76" s="14"/>
      <c r="D76" s="14">
        <v>200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</row>
    <row r="77" spans="1:17" x14ac:dyDescent="0.2">
      <c r="A77" s="13">
        <v>44300</v>
      </c>
      <c r="B77" s="17"/>
      <c r="C77" s="14"/>
      <c r="D77" s="14">
        <v>200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</row>
    <row r="78" spans="1:17" x14ac:dyDescent="0.2">
      <c r="A78" s="13">
        <v>44322</v>
      </c>
      <c r="B78" s="17" t="s">
        <v>6</v>
      </c>
      <c r="C78" s="14"/>
      <c r="D78" s="14"/>
      <c r="E78" s="14"/>
      <c r="F78" s="14"/>
      <c r="G78" s="14"/>
      <c r="H78" s="14"/>
      <c r="I78" s="14">
        <v>50</v>
      </c>
      <c r="J78" s="14"/>
      <c r="K78" s="14"/>
      <c r="L78" s="14"/>
      <c r="M78" s="14"/>
      <c r="N78" s="14"/>
      <c r="O78" s="14"/>
      <c r="P78" s="14"/>
      <c r="Q78" s="12"/>
    </row>
    <row r="79" spans="1:17" x14ac:dyDescent="0.2">
      <c r="A79" s="13">
        <v>44327</v>
      </c>
      <c r="B79" s="17"/>
      <c r="C79" s="14"/>
      <c r="D79" s="14">
        <v>200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</row>
    <row r="80" spans="1:17" x14ac:dyDescent="0.2">
      <c r="A80" s="13">
        <v>44361</v>
      </c>
      <c r="B80" s="17"/>
      <c r="C80" s="14"/>
      <c r="D80" s="14">
        <v>200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/>
    </row>
    <row r="81" spans="1:17" x14ac:dyDescent="0.2">
      <c r="A81" s="13">
        <v>44371</v>
      </c>
      <c r="B81" s="17" t="s">
        <v>40</v>
      </c>
      <c r="C81" s="14"/>
      <c r="D81" s="14"/>
      <c r="E81" s="14"/>
      <c r="F81" s="14"/>
      <c r="G81" s="14"/>
      <c r="H81" s="14"/>
      <c r="I81" s="14">
        <v>1590.25</v>
      </c>
      <c r="J81" s="14"/>
      <c r="K81" s="14"/>
      <c r="L81" s="14"/>
      <c r="M81" s="14"/>
      <c r="N81" s="14"/>
      <c r="O81" s="14"/>
      <c r="P81" s="14"/>
      <c r="Q81" s="12"/>
    </row>
    <row r="82" spans="1:17" x14ac:dyDescent="0.2">
      <c r="A82" s="13">
        <v>44376</v>
      </c>
      <c r="B82" s="17" t="s">
        <v>41</v>
      </c>
      <c r="C82" s="14"/>
      <c r="D82" s="14">
        <v>400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/>
    </row>
    <row r="83" spans="1:17" x14ac:dyDescent="0.2">
      <c r="A83" s="13">
        <v>44413</v>
      </c>
      <c r="B83" s="17" t="s">
        <v>42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>
        <v>140.02000000000001</v>
      </c>
      <c r="Q83" s="12"/>
    </row>
    <row r="84" spans="1:17" x14ac:dyDescent="0.2">
      <c r="A84" s="13">
        <v>44433</v>
      </c>
      <c r="B84" s="17"/>
      <c r="C84" s="14"/>
      <c r="D84" s="14">
        <v>742.36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</row>
    <row r="85" spans="1:17" x14ac:dyDescent="0.2">
      <c r="A85" s="13">
        <v>44445</v>
      </c>
      <c r="B85" s="17" t="s">
        <v>42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>
        <v>100</v>
      </c>
      <c r="Q85" s="12"/>
    </row>
    <row r="86" spans="1:17" x14ac:dyDescent="0.2">
      <c r="A86" s="13">
        <v>44859</v>
      </c>
      <c r="B86" s="17" t="s">
        <v>43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>
        <v>150</v>
      </c>
      <c r="Q86" s="12"/>
    </row>
    <row r="87" spans="1:17" x14ac:dyDescent="0.2">
      <c r="A87" s="13">
        <v>44860</v>
      </c>
      <c r="B87" s="17" t="s">
        <v>45</v>
      </c>
      <c r="C87" s="14"/>
      <c r="D87" s="14"/>
      <c r="E87" s="14"/>
      <c r="F87" s="14"/>
      <c r="G87" s="14"/>
      <c r="H87" s="14"/>
      <c r="I87" s="14"/>
      <c r="J87" s="14"/>
      <c r="K87" s="14">
        <v>600</v>
      </c>
      <c r="L87" s="14"/>
      <c r="M87" s="14"/>
      <c r="N87" s="14"/>
      <c r="O87" s="14"/>
      <c r="P87" s="14"/>
      <c r="Q87" s="12"/>
    </row>
    <row r="88" spans="1:17" x14ac:dyDescent="0.2">
      <c r="A88" s="13">
        <v>44869</v>
      </c>
      <c r="B88" s="17" t="s">
        <v>43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>
        <v>49.99</v>
      </c>
      <c r="Q88" s="12"/>
    </row>
    <row r="89" spans="1:17" x14ac:dyDescent="0.2">
      <c r="A89" s="13">
        <v>44901</v>
      </c>
      <c r="B89" s="17" t="s">
        <v>43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v>150</v>
      </c>
      <c r="Q89" s="12"/>
    </row>
    <row r="90" spans="1:17" x14ac:dyDescent="0.2">
      <c r="A90" s="13">
        <v>44901</v>
      </c>
      <c r="B90" s="17" t="s">
        <v>43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>
        <v>10.4</v>
      </c>
      <c r="Q90" s="12"/>
    </row>
    <row r="91" spans="1:17" x14ac:dyDescent="0.2">
      <c r="A91" s="13">
        <v>44909</v>
      </c>
      <c r="B91" s="17" t="s">
        <v>46</v>
      </c>
      <c r="C91" s="14"/>
      <c r="D91" s="14"/>
      <c r="E91" s="14"/>
      <c r="F91" s="14"/>
      <c r="G91" s="14"/>
      <c r="H91" s="14"/>
      <c r="I91" s="14">
        <v>104.39</v>
      </c>
      <c r="J91" s="14"/>
      <c r="K91" s="14"/>
      <c r="L91" s="14"/>
      <c r="M91" s="14"/>
      <c r="N91" s="14"/>
      <c r="O91" s="14"/>
      <c r="P91" s="14"/>
      <c r="Q91" s="12"/>
    </row>
    <row r="92" spans="1:17" x14ac:dyDescent="0.2">
      <c r="A92" s="13">
        <v>44924</v>
      </c>
      <c r="B92" s="17"/>
      <c r="C92" s="14"/>
      <c r="D92" s="14">
        <v>742.35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</row>
    <row r="93" spans="1:17" x14ac:dyDescent="0.2">
      <c r="A93" s="13"/>
      <c r="B93" s="1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</row>
    <row r="94" spans="1:17" x14ac:dyDescent="0.2">
      <c r="A94" s="13"/>
      <c r="B94" s="1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/>
    </row>
    <row r="95" spans="1:17" x14ac:dyDescent="0.2">
      <c r="A95" s="13"/>
      <c r="B95" s="1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</row>
    <row r="96" spans="1:17" x14ac:dyDescent="0.2">
      <c r="A96" s="13"/>
      <c r="B96" s="17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</row>
    <row r="97" spans="1:17" x14ac:dyDescent="0.2">
      <c r="A97" s="13"/>
      <c r="B97" s="1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/>
    </row>
    <row r="98" spans="1:17" x14ac:dyDescent="0.2">
      <c r="A98" s="13"/>
      <c r="B98" s="17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/>
    </row>
    <row r="99" spans="1:17" x14ac:dyDescent="0.2">
      <c r="A99" s="13"/>
      <c r="B99" s="17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/>
    </row>
    <row r="100" spans="1:17" x14ac:dyDescent="0.2">
      <c r="A100" s="13"/>
      <c r="B100" s="17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/>
    </row>
    <row r="101" spans="1:17" x14ac:dyDescent="0.2">
      <c r="A101" s="13"/>
      <c r="B101" s="1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/>
    </row>
    <row r="102" spans="1:17" x14ac:dyDescent="0.2">
      <c r="A102" s="13"/>
      <c r="B102" s="1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/>
    </row>
    <row r="103" spans="1:17" x14ac:dyDescent="0.2">
      <c r="A103" s="13"/>
      <c r="B103" s="1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/>
    </row>
    <row r="104" spans="1:17" x14ac:dyDescent="0.2">
      <c r="A104" s="13"/>
      <c r="B104" s="1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/>
    </row>
    <row r="105" spans="1:17" x14ac:dyDescent="0.2">
      <c r="A105" s="13"/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/>
    </row>
    <row r="106" spans="1:17" x14ac:dyDescent="0.2">
      <c r="A106" s="13"/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/>
    </row>
    <row r="107" spans="1:17" x14ac:dyDescent="0.2">
      <c r="A107" s="13"/>
      <c r="B107" s="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</row>
    <row r="108" spans="1:17" x14ac:dyDescent="0.2">
      <c r="A108" s="13"/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/>
    </row>
    <row r="109" spans="1:17" x14ac:dyDescent="0.2">
      <c r="A109" s="13"/>
      <c r="B109" s="17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/>
    </row>
    <row r="110" spans="1:17" x14ac:dyDescent="0.2">
      <c r="A110" s="13"/>
      <c r="B110" s="1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/>
    </row>
    <row r="111" spans="1:17" x14ac:dyDescent="0.2">
      <c r="A111" s="13"/>
      <c r="B111" s="1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/>
    </row>
    <row r="112" spans="1:17" x14ac:dyDescent="0.2">
      <c r="A112" s="13"/>
      <c r="B112" s="17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/>
    </row>
    <row r="113" spans="1:17" x14ac:dyDescent="0.2">
      <c r="A113" s="13"/>
      <c r="B113" s="17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/>
    </row>
    <row r="114" spans="1:17" x14ac:dyDescent="0.2">
      <c r="A114" s="13"/>
      <c r="B114" s="17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/>
    </row>
    <row r="115" spans="1:17" x14ac:dyDescent="0.2">
      <c r="A115" s="13"/>
      <c r="B115" s="17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/>
    </row>
    <row r="116" spans="1:17" x14ac:dyDescent="0.2">
      <c r="A116" s="13"/>
      <c r="B116" s="17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/>
    </row>
    <row r="117" spans="1:17" x14ac:dyDescent="0.2">
      <c r="A117" s="13"/>
      <c r="B117" s="17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/>
    </row>
    <row r="118" spans="1:17" x14ac:dyDescent="0.2">
      <c r="A118" s="13"/>
      <c r="B118" s="17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/>
    </row>
    <row r="119" spans="1:17" x14ac:dyDescent="0.2">
      <c r="A119" s="13"/>
      <c r="B119" s="17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/>
    </row>
    <row r="120" spans="1:17" x14ac:dyDescent="0.2">
      <c r="A120" s="13"/>
      <c r="B120" s="17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/>
    </row>
    <row r="121" spans="1:17" x14ac:dyDescent="0.2">
      <c r="A121" s="13"/>
      <c r="B121" s="17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/>
    </row>
    <row r="122" spans="1:17" x14ac:dyDescent="0.2">
      <c r="A122" s="13"/>
      <c r="B122" s="17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/>
    </row>
    <row r="123" spans="1:17" x14ac:dyDescent="0.2">
      <c r="A123" s="13"/>
      <c r="B123" s="17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/>
    </row>
    <row r="124" spans="1:17" x14ac:dyDescent="0.2">
      <c r="A124" s="13"/>
      <c r="B124" s="1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/>
    </row>
    <row r="125" spans="1:17" x14ac:dyDescent="0.2">
      <c r="A125" s="13"/>
      <c r="B125" s="17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/>
    </row>
    <row r="126" spans="1:17" x14ac:dyDescent="0.2">
      <c r="A126" s="13"/>
      <c r="B126" s="17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/>
    </row>
    <row r="127" spans="1:17" x14ac:dyDescent="0.2">
      <c r="A127" s="13"/>
      <c r="B127" s="17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/>
    </row>
    <row r="128" spans="1:17" x14ac:dyDescent="0.2">
      <c r="A128" s="13"/>
      <c r="B128" s="17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/>
    </row>
    <row r="129" spans="1:17" x14ac:dyDescent="0.2">
      <c r="A129" s="13"/>
      <c r="B129" s="17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/>
    </row>
    <row r="130" spans="1:17" x14ac:dyDescent="0.2">
      <c r="A130" s="13"/>
      <c r="B130" s="17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/>
    </row>
    <row r="131" spans="1:17" x14ac:dyDescent="0.2">
      <c r="A131" s="13"/>
      <c r="B131" s="17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/>
    </row>
    <row r="132" spans="1:17" x14ac:dyDescent="0.2">
      <c r="A132" s="13"/>
      <c r="B132" s="17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/>
    </row>
    <row r="133" spans="1:17" x14ac:dyDescent="0.2">
      <c r="A133" s="13"/>
      <c r="B133" s="17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/>
    </row>
    <row r="134" spans="1:17" x14ac:dyDescent="0.2">
      <c r="A134" s="13"/>
      <c r="B134" s="17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/>
    </row>
    <row r="135" spans="1:17" x14ac:dyDescent="0.2">
      <c r="A135" s="13"/>
      <c r="B135" s="17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/>
    </row>
    <row r="136" spans="1:17" x14ac:dyDescent="0.2">
      <c r="A136" s="13"/>
      <c r="B136" s="17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/>
    </row>
    <row r="137" spans="1:17" x14ac:dyDescent="0.2">
      <c r="A137" s="13"/>
      <c r="B137" s="17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/>
    </row>
    <row r="138" spans="1:17" x14ac:dyDescent="0.2">
      <c r="A138" s="13"/>
      <c r="B138" s="17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/>
    </row>
    <row r="139" spans="1:17" x14ac:dyDescent="0.2">
      <c r="A139" s="13"/>
      <c r="B139" s="17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/>
    </row>
    <row r="140" spans="1:17" x14ac:dyDescent="0.2">
      <c r="A140" s="13"/>
      <c r="B140" s="17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/>
    </row>
    <row r="141" spans="1:17" x14ac:dyDescent="0.2">
      <c r="A141" s="13"/>
      <c r="B141" s="17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/>
    </row>
    <row r="142" spans="1:17" x14ac:dyDescent="0.2">
      <c r="A142" s="13"/>
      <c r="B142" s="17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/>
    </row>
    <row r="143" spans="1:17" x14ac:dyDescent="0.2">
      <c r="A143" s="13"/>
      <c r="B143" s="17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/>
    </row>
    <row r="144" spans="1:17" x14ac:dyDescent="0.2">
      <c r="A144" s="13"/>
      <c r="B144" s="17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/>
    </row>
    <row r="145" spans="1:17" x14ac:dyDescent="0.2">
      <c r="A145" s="13"/>
      <c r="B145" s="17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/>
    </row>
    <row r="146" spans="1:17" x14ac:dyDescent="0.2">
      <c r="A146" s="13"/>
      <c r="B146" s="17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/>
    </row>
    <row r="147" spans="1:17" x14ac:dyDescent="0.2">
      <c r="A147" s="13"/>
      <c r="B147" s="17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/>
    </row>
    <row r="148" spans="1:17" x14ac:dyDescent="0.2">
      <c r="A148" s="13"/>
      <c r="B148" s="17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/>
    </row>
    <row r="149" spans="1:17" x14ac:dyDescent="0.2">
      <c r="A149" s="13"/>
      <c r="B149" s="17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/>
    </row>
    <row r="150" spans="1:17" x14ac:dyDescent="0.2">
      <c r="A150" s="13"/>
      <c r="B150" s="17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/>
    </row>
    <row r="151" spans="1:17" x14ac:dyDescent="0.2">
      <c r="A151" s="13"/>
      <c r="B151" s="17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/>
    </row>
    <row r="152" spans="1:17" x14ac:dyDescent="0.2">
      <c r="A152" s="13"/>
      <c r="B152" s="17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/>
    </row>
    <row r="153" spans="1:17" x14ac:dyDescent="0.2">
      <c r="A153" s="13"/>
      <c r="B153" s="17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/>
    </row>
    <row r="154" spans="1:17" x14ac:dyDescent="0.2">
      <c r="A154" s="13"/>
      <c r="B154" s="17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/>
    </row>
    <row r="155" spans="1:17" x14ac:dyDescent="0.2">
      <c r="A155" s="13"/>
      <c r="B155" s="17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/>
    </row>
    <row r="156" spans="1:17" x14ac:dyDescent="0.2">
      <c r="A156" s="13"/>
      <c r="B156" s="17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/>
    </row>
    <row r="157" spans="1:17" x14ac:dyDescent="0.2">
      <c r="A157" s="13"/>
      <c r="B157" s="17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/>
    </row>
    <row r="158" spans="1:17" x14ac:dyDescent="0.2">
      <c r="A158" s="13"/>
      <c r="B158" s="17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/>
    </row>
    <row r="159" spans="1:17" x14ac:dyDescent="0.2">
      <c r="A159" s="13"/>
      <c r="B159" s="17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/>
    </row>
    <row r="160" spans="1:17" x14ac:dyDescent="0.2">
      <c r="A160" s="13"/>
      <c r="B160" s="17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</row>
    <row r="161" spans="1:17" x14ac:dyDescent="0.2">
      <c r="A161" s="13"/>
      <c r="B161" s="17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</row>
    <row r="162" spans="1:17" x14ac:dyDescent="0.2">
      <c r="A162" s="13"/>
      <c r="B162" s="17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/>
    </row>
    <row r="163" spans="1:17" x14ac:dyDescent="0.2">
      <c r="A163" s="13"/>
      <c r="B163" s="17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/>
    </row>
    <row r="164" spans="1:17" x14ac:dyDescent="0.2">
      <c r="A164" s="13"/>
      <c r="B164" s="17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/>
    </row>
    <row r="165" spans="1:17" x14ac:dyDescent="0.2">
      <c r="A165" s="13"/>
      <c r="B165" s="17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/>
    </row>
    <row r="166" spans="1:17" x14ac:dyDescent="0.2">
      <c r="A166" s="13"/>
      <c r="B166" s="17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</row>
    <row r="167" spans="1:17" x14ac:dyDescent="0.2">
      <c r="A167" s="13"/>
      <c r="B167" s="17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/>
    </row>
    <row r="168" spans="1:17" x14ac:dyDescent="0.2">
      <c r="A168" s="13"/>
      <c r="B168" s="17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/>
    </row>
    <row r="169" spans="1:17" x14ac:dyDescent="0.2">
      <c r="A169" s="13"/>
      <c r="B169" s="17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/>
    </row>
    <row r="170" spans="1:17" x14ac:dyDescent="0.2">
      <c r="A170" s="13"/>
      <c r="B170" s="17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/>
    </row>
    <row r="171" spans="1:17" x14ac:dyDescent="0.2">
      <c r="A171" s="13"/>
      <c r="B171" s="17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/>
    </row>
    <row r="172" spans="1:17" x14ac:dyDescent="0.2">
      <c r="A172" s="13"/>
      <c r="B172" s="17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/>
    </row>
    <row r="173" spans="1:17" x14ac:dyDescent="0.2">
      <c r="A173" s="13"/>
      <c r="B173" s="17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/>
    </row>
    <row r="174" spans="1:17" x14ac:dyDescent="0.2">
      <c r="A174" s="13"/>
      <c r="B174" s="17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/>
    </row>
  </sheetData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83A7-FC50-954F-9781-4A1870674CE1}">
  <dimension ref="A1:T95"/>
  <sheetViews>
    <sheetView tabSelected="1" topLeftCell="O1" workbookViewId="0">
      <selection activeCell="W15" sqref="W15"/>
    </sheetView>
  </sheetViews>
  <sheetFormatPr baseColWidth="10" defaultRowHeight="15" x14ac:dyDescent="0.2"/>
  <sheetData>
    <row r="1" spans="1:20" x14ac:dyDescent="0.2">
      <c r="A1" s="1"/>
      <c r="B1" s="18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2"/>
    </row>
    <row r="2" spans="1:20" x14ac:dyDescent="0.2">
      <c r="A2" s="19" t="s">
        <v>34</v>
      </c>
      <c r="B2" s="20">
        <v>11649882</v>
      </c>
      <c r="C2" s="21"/>
      <c r="D2" s="21" t="s">
        <v>1</v>
      </c>
      <c r="E2" s="21"/>
      <c r="F2" s="21"/>
      <c r="G2" s="21" t="s">
        <v>35</v>
      </c>
      <c r="H2" s="21"/>
      <c r="I2" s="21" t="s">
        <v>3</v>
      </c>
      <c r="J2" s="21"/>
      <c r="K2" s="21" t="s">
        <v>36</v>
      </c>
      <c r="L2" s="21"/>
      <c r="M2" s="21"/>
      <c r="N2" s="21" t="s">
        <v>20</v>
      </c>
      <c r="O2" s="21"/>
      <c r="P2" s="21" t="s">
        <v>44</v>
      </c>
      <c r="Q2" s="27"/>
      <c r="R2" s="28"/>
      <c r="S2" s="28"/>
      <c r="T2" s="28"/>
    </row>
    <row r="3" spans="1:20" x14ac:dyDescent="0.2">
      <c r="A3" s="13">
        <v>44581</v>
      </c>
      <c r="B3" s="17" t="s">
        <v>57</v>
      </c>
      <c r="C3" s="14"/>
      <c r="D3" s="26">
        <v>19.399999999999999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</row>
    <row r="4" spans="1:20" x14ac:dyDescent="0.2">
      <c r="A4" s="13">
        <v>44651</v>
      </c>
      <c r="B4" s="17" t="s">
        <v>58</v>
      </c>
      <c r="C4" s="14"/>
      <c r="D4" s="14"/>
      <c r="E4" s="14"/>
      <c r="F4" s="14"/>
      <c r="G4" s="14"/>
      <c r="H4" s="14"/>
      <c r="I4" s="14"/>
      <c r="J4" s="14"/>
      <c r="K4" s="14">
        <v>75</v>
      </c>
      <c r="L4" s="14"/>
      <c r="M4" s="14"/>
      <c r="N4" s="14"/>
      <c r="O4" s="14"/>
      <c r="P4" s="14"/>
      <c r="Q4" s="12"/>
    </row>
    <row r="5" spans="1:20" x14ac:dyDescent="0.2">
      <c r="A5" s="13">
        <v>44691</v>
      </c>
      <c r="B5" s="17" t="s">
        <v>59</v>
      </c>
      <c r="C5" s="14"/>
      <c r="D5" s="26">
        <v>4490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</row>
    <row r="6" spans="1:20" x14ac:dyDescent="0.2">
      <c r="A6" s="13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  <c r="S6" t="s">
        <v>1</v>
      </c>
      <c r="T6" s="2">
        <v>7877.08</v>
      </c>
    </row>
    <row r="7" spans="1:20" x14ac:dyDescent="0.2">
      <c r="A7" s="13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  <c r="S7" t="s">
        <v>20</v>
      </c>
      <c r="T7" s="2">
        <v>0</v>
      </c>
    </row>
    <row r="8" spans="1:20" x14ac:dyDescent="0.2">
      <c r="A8" s="13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  <c r="S8" t="s">
        <v>7</v>
      </c>
      <c r="T8" s="2">
        <f>M43</f>
        <v>0</v>
      </c>
    </row>
    <row r="9" spans="1:20" x14ac:dyDescent="0.2">
      <c r="A9" s="13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  <c r="S9" s="3" t="s">
        <v>9</v>
      </c>
      <c r="T9" s="4">
        <f>SUM(T6:T8)</f>
        <v>7877.08</v>
      </c>
    </row>
    <row r="10" spans="1:20" x14ac:dyDescent="0.2">
      <c r="A10" s="13"/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2"/>
      <c r="T10" s="2"/>
    </row>
    <row r="11" spans="1:20" x14ac:dyDescent="0.2">
      <c r="A11" s="19" t="s">
        <v>38</v>
      </c>
      <c r="B11" s="20" t="s">
        <v>47</v>
      </c>
      <c r="C11" s="21"/>
      <c r="D11" s="21" t="s">
        <v>1</v>
      </c>
      <c r="E11" s="21"/>
      <c r="F11" s="21"/>
      <c r="G11" s="21" t="s">
        <v>35</v>
      </c>
      <c r="H11" s="21"/>
      <c r="I11" s="21" t="s">
        <v>3</v>
      </c>
      <c r="J11" s="21"/>
      <c r="K11" s="21" t="s">
        <v>36</v>
      </c>
      <c r="L11" s="21"/>
      <c r="M11" s="21"/>
      <c r="N11" s="21" t="s">
        <v>20</v>
      </c>
      <c r="O11" s="21"/>
      <c r="P11" s="21" t="s">
        <v>44</v>
      </c>
      <c r="Q11" s="12"/>
    </row>
    <row r="12" spans="1:20" x14ac:dyDescent="0.2">
      <c r="A12" s="13">
        <v>44565</v>
      </c>
      <c r="B12" s="17" t="s">
        <v>50</v>
      </c>
      <c r="C12" s="14"/>
      <c r="D12" s="2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6">
        <v>139.6</v>
      </c>
      <c r="Q12" s="12"/>
      <c r="S12" t="s">
        <v>44</v>
      </c>
      <c r="T12">
        <v>362.77</v>
      </c>
    </row>
    <row r="13" spans="1:20" x14ac:dyDescent="0.2">
      <c r="A13" s="13">
        <v>44565</v>
      </c>
      <c r="B13" s="17" t="s">
        <v>55</v>
      </c>
      <c r="C13" s="14"/>
      <c r="D13" s="26">
        <v>200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6"/>
      <c r="Q13" s="12"/>
      <c r="S13" t="s">
        <v>5</v>
      </c>
      <c r="T13" s="2">
        <v>0</v>
      </c>
    </row>
    <row r="14" spans="1:20" x14ac:dyDescent="0.2">
      <c r="A14" s="13">
        <v>44566</v>
      </c>
      <c r="B14" s="17" t="s">
        <v>56</v>
      </c>
      <c r="C14" s="14"/>
      <c r="D14" s="26">
        <v>3167.68</v>
      </c>
      <c r="E14" s="14"/>
      <c r="F14" s="14"/>
      <c r="G14" s="14"/>
      <c r="H14" s="14"/>
      <c r="I14" s="26"/>
      <c r="J14" s="26"/>
      <c r="K14" s="26"/>
      <c r="L14" s="26"/>
      <c r="M14" s="14"/>
      <c r="N14" s="14"/>
      <c r="O14" s="14"/>
      <c r="P14" s="26"/>
      <c r="Q14" s="12"/>
      <c r="S14" t="s">
        <v>3</v>
      </c>
      <c r="T14" s="2">
        <v>179.39</v>
      </c>
    </row>
    <row r="15" spans="1:20" x14ac:dyDescent="0.2">
      <c r="A15" s="13">
        <v>44585</v>
      </c>
      <c r="B15" s="17" t="s">
        <v>50</v>
      </c>
      <c r="C15" s="14"/>
      <c r="D15" s="26"/>
      <c r="E15" s="14"/>
      <c r="F15" s="14"/>
      <c r="G15" s="14"/>
      <c r="H15" s="14"/>
      <c r="I15" s="26"/>
      <c r="J15" s="26"/>
      <c r="K15" s="26"/>
      <c r="L15" s="26"/>
      <c r="M15" s="14"/>
      <c r="N15" s="14"/>
      <c r="O15" s="14"/>
      <c r="P15" s="26">
        <v>150</v>
      </c>
      <c r="Q15" s="12"/>
      <c r="S15" t="s">
        <v>22</v>
      </c>
      <c r="T15" s="2">
        <v>1275</v>
      </c>
    </row>
    <row r="16" spans="1:20" x14ac:dyDescent="0.2">
      <c r="A16" s="13">
        <v>44594</v>
      </c>
      <c r="B16" s="17" t="s">
        <v>51</v>
      </c>
      <c r="C16" s="14"/>
      <c r="D16" s="14"/>
      <c r="E16" s="14"/>
      <c r="F16" s="14"/>
      <c r="G16" s="14"/>
      <c r="H16" s="14"/>
      <c r="I16" s="26">
        <v>104.39</v>
      </c>
      <c r="J16" s="26"/>
      <c r="K16" s="26"/>
      <c r="L16" s="26"/>
      <c r="M16" s="14"/>
      <c r="N16" s="14"/>
      <c r="O16" s="14"/>
      <c r="P16" s="26"/>
      <c r="Q16" s="12"/>
      <c r="S16" s="3" t="s">
        <v>10</v>
      </c>
      <c r="T16" s="4">
        <f>T13+T14+T15+T12</f>
        <v>1817.1599999999999</v>
      </c>
    </row>
    <row r="17" spans="1:20" x14ac:dyDescent="0.2">
      <c r="A17" s="13">
        <v>44595</v>
      </c>
      <c r="B17" s="17" t="s">
        <v>52</v>
      </c>
      <c r="C17" s="14"/>
      <c r="D17" s="14"/>
      <c r="E17" s="14"/>
      <c r="F17" s="14"/>
      <c r="G17" s="14"/>
      <c r="H17" s="14"/>
      <c r="I17" s="26" t="s">
        <v>53</v>
      </c>
      <c r="J17" s="26"/>
      <c r="K17" s="26"/>
      <c r="L17" s="26"/>
      <c r="M17" s="14"/>
      <c r="N17" s="14"/>
      <c r="O17" s="14"/>
      <c r="P17" s="26"/>
      <c r="Q17" s="12"/>
      <c r="T17" s="2"/>
    </row>
    <row r="18" spans="1:20" x14ac:dyDescent="0.2">
      <c r="A18" s="13">
        <v>44596</v>
      </c>
      <c r="B18" s="17" t="s">
        <v>50</v>
      </c>
      <c r="C18" s="14"/>
      <c r="D18" s="14"/>
      <c r="E18" s="14"/>
      <c r="F18" s="14"/>
      <c r="G18" s="14"/>
      <c r="H18" s="14"/>
      <c r="I18" s="26"/>
      <c r="J18" s="26"/>
      <c r="K18" s="26"/>
      <c r="L18" s="26"/>
      <c r="M18" s="14"/>
      <c r="N18" s="14"/>
      <c r="O18" s="14"/>
      <c r="P18" s="26">
        <v>50</v>
      </c>
      <c r="Q18" s="12"/>
      <c r="S18" s="6" t="s">
        <v>11</v>
      </c>
      <c r="T18" s="7">
        <f>T9-T16</f>
        <v>6059.92</v>
      </c>
    </row>
    <row r="19" spans="1:20" x14ac:dyDescent="0.2">
      <c r="A19" s="13">
        <v>44680</v>
      </c>
      <c r="B19" s="17" t="s">
        <v>54</v>
      </c>
      <c r="C19" s="14"/>
      <c r="D19" s="14"/>
      <c r="E19" s="14"/>
      <c r="F19" s="14"/>
      <c r="G19" s="14"/>
      <c r="H19" s="14"/>
      <c r="I19" s="26"/>
      <c r="J19" s="26"/>
      <c r="K19" s="26">
        <v>1200</v>
      </c>
      <c r="L19" s="26"/>
      <c r="M19" s="14"/>
      <c r="N19" s="14"/>
      <c r="O19" s="14"/>
      <c r="P19" s="26"/>
      <c r="Q19" s="12"/>
      <c r="T19" s="2"/>
    </row>
    <row r="20" spans="1:20" x14ac:dyDescent="0.2">
      <c r="A20" s="13">
        <v>44683</v>
      </c>
      <c r="B20" s="17" t="s">
        <v>6</v>
      </c>
      <c r="C20" s="14"/>
      <c r="D20" s="14"/>
      <c r="E20" s="14"/>
      <c r="F20" s="14"/>
      <c r="G20" s="14"/>
      <c r="H20" s="14"/>
      <c r="I20" s="26">
        <v>68.75</v>
      </c>
      <c r="J20" s="26"/>
      <c r="K20" s="26"/>
      <c r="L20" s="26"/>
      <c r="M20" s="14"/>
      <c r="N20" s="14"/>
      <c r="O20" s="14"/>
      <c r="P20" s="14"/>
      <c r="Q20" s="12"/>
      <c r="T20" s="2"/>
    </row>
    <row r="21" spans="1:20" x14ac:dyDescent="0.2">
      <c r="A21" s="13">
        <v>44685</v>
      </c>
      <c r="B21" s="17" t="s">
        <v>50</v>
      </c>
      <c r="C21" s="14"/>
      <c r="D21" s="14"/>
      <c r="E21" s="14"/>
      <c r="F21" s="14"/>
      <c r="G21" s="14"/>
      <c r="H21" s="14"/>
      <c r="J21" s="26"/>
      <c r="K21" s="26"/>
      <c r="L21" s="26"/>
      <c r="M21" s="14"/>
      <c r="N21" s="14"/>
      <c r="O21" s="14"/>
      <c r="P21" s="26">
        <v>23.17</v>
      </c>
      <c r="Q21" s="12"/>
      <c r="S21" t="s">
        <v>12</v>
      </c>
      <c r="T21" s="2"/>
    </row>
    <row r="22" spans="1:20" x14ac:dyDescent="0.2">
      <c r="A22" s="13"/>
      <c r="B22" s="17"/>
      <c r="C22" s="14"/>
      <c r="D22" s="14"/>
      <c r="E22" s="14"/>
      <c r="F22" s="14"/>
      <c r="G22" s="14"/>
      <c r="H22" s="14"/>
      <c r="I22" s="26"/>
      <c r="J22" s="26"/>
      <c r="K22" s="26"/>
      <c r="L22" s="26"/>
      <c r="M22" s="14"/>
      <c r="N22" s="14"/>
      <c r="O22" s="14"/>
      <c r="P22" s="14"/>
      <c r="Q22" s="12"/>
      <c r="S22" t="s">
        <v>48</v>
      </c>
      <c r="T22" s="2">
        <v>17407.34</v>
      </c>
    </row>
    <row r="23" spans="1:20" x14ac:dyDescent="0.2">
      <c r="A23" s="13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S23" t="s">
        <v>49</v>
      </c>
      <c r="T23" s="2">
        <v>8308.34</v>
      </c>
    </row>
    <row r="24" spans="1:20" x14ac:dyDescent="0.2">
      <c r="A24" s="13"/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S24" s="3" t="s">
        <v>17</v>
      </c>
      <c r="T24" s="5">
        <f>T22+T23</f>
        <v>25715.68</v>
      </c>
    </row>
    <row r="25" spans="1:20" x14ac:dyDescent="0.2">
      <c r="A25" s="13"/>
      <c r="B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T25" s="2"/>
    </row>
    <row r="26" spans="1:20" x14ac:dyDescent="0.2">
      <c r="A26" s="13"/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S26" t="s">
        <v>14</v>
      </c>
      <c r="T26" s="2"/>
    </row>
    <row r="27" spans="1:20" x14ac:dyDescent="0.2">
      <c r="A27" s="13"/>
      <c r="B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/>
      <c r="S27" t="s">
        <v>16</v>
      </c>
      <c r="T27" s="2">
        <v>19655.759999999998</v>
      </c>
    </row>
    <row r="28" spans="1:20" x14ac:dyDescent="0.2">
      <c r="A28" s="13"/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S28" t="s">
        <v>61</v>
      </c>
      <c r="T28" s="2">
        <f>T18</f>
        <v>6059.92</v>
      </c>
    </row>
    <row r="29" spans="1:20" x14ac:dyDescent="0.2">
      <c r="A29" s="13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S29" s="3" t="s">
        <v>23</v>
      </c>
      <c r="T29" s="5">
        <f>SUM(T27:T28)</f>
        <v>25715.68</v>
      </c>
    </row>
    <row r="30" spans="1:20" x14ac:dyDescent="0.2">
      <c r="A30" s="13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</row>
    <row r="31" spans="1:20" x14ac:dyDescent="0.2">
      <c r="A31" s="13"/>
      <c r="B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/>
    </row>
    <row r="32" spans="1:20" x14ac:dyDescent="0.2">
      <c r="A32" s="13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</row>
    <row r="33" spans="1:17" x14ac:dyDescent="0.2">
      <c r="A33" s="13"/>
      <c r="B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</row>
    <row r="34" spans="1:17" x14ac:dyDescent="0.2">
      <c r="A34" s="13"/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</row>
    <row r="35" spans="1:17" x14ac:dyDescent="0.2">
      <c r="A35" s="13"/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/>
    </row>
    <row r="36" spans="1:17" x14ac:dyDescent="0.2">
      <c r="A36" s="13"/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</row>
    <row r="37" spans="1:17" x14ac:dyDescent="0.2">
      <c r="A37" s="13"/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</row>
    <row r="38" spans="1:17" x14ac:dyDescent="0.2">
      <c r="A38" s="13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/>
    </row>
    <row r="39" spans="1:17" x14ac:dyDescent="0.2">
      <c r="A39" s="13"/>
      <c r="B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</row>
    <row r="40" spans="1:17" x14ac:dyDescent="0.2">
      <c r="A40" s="13"/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</row>
    <row r="41" spans="1:17" x14ac:dyDescent="0.2">
      <c r="A41" s="13"/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</row>
    <row r="42" spans="1:17" x14ac:dyDescent="0.2">
      <c r="A42" s="13"/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/>
    </row>
    <row r="43" spans="1:17" x14ac:dyDescent="0.2">
      <c r="A43" s="13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</row>
    <row r="44" spans="1:17" x14ac:dyDescent="0.2">
      <c r="A44" s="13"/>
      <c r="B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</row>
    <row r="45" spans="1:17" x14ac:dyDescent="0.2">
      <c r="A45" s="13"/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</row>
    <row r="46" spans="1:17" x14ac:dyDescent="0.2">
      <c r="A46" s="13"/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</row>
    <row r="47" spans="1:17" x14ac:dyDescent="0.2">
      <c r="A47" s="13"/>
      <c r="B47" s="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</row>
    <row r="48" spans="1:17" x14ac:dyDescent="0.2">
      <c r="A48" s="13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</row>
    <row r="49" spans="1:17" x14ac:dyDescent="0.2">
      <c r="A49" s="13"/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7" x14ac:dyDescent="0.2">
      <c r="A50" s="13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7" x14ac:dyDescent="0.2">
      <c r="A51" s="13"/>
      <c r="B51" s="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7" x14ac:dyDescent="0.2">
      <c r="A52" s="13"/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</row>
    <row r="53" spans="1:17" x14ac:dyDescent="0.2">
      <c r="A53" s="1"/>
      <c r="B53" s="18"/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/>
    </row>
    <row r="54" spans="1:17" x14ac:dyDescent="0.2">
      <c r="Q54" s="12"/>
    </row>
    <row r="55" spans="1:17" x14ac:dyDescent="0.2">
      <c r="Q55" s="12"/>
    </row>
    <row r="56" spans="1:17" x14ac:dyDescent="0.2">
      <c r="Q56" s="12"/>
    </row>
    <row r="57" spans="1:17" x14ac:dyDescent="0.2">
      <c r="A57" s="13"/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</row>
    <row r="58" spans="1:17" x14ac:dyDescent="0.2">
      <c r="A58" s="13"/>
      <c r="B58" s="1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</row>
    <row r="59" spans="1:17" x14ac:dyDescent="0.2">
      <c r="A59" s="13"/>
      <c r="B59" s="1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</row>
    <row r="60" spans="1:17" x14ac:dyDescent="0.2">
      <c r="A60" s="13"/>
      <c r="B60" s="1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/>
    </row>
    <row r="61" spans="1:17" x14ac:dyDescent="0.2">
      <c r="A61" s="13"/>
      <c r="B61" s="1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</row>
    <row r="62" spans="1:17" x14ac:dyDescent="0.2">
      <c r="A62" s="13"/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</row>
    <row r="63" spans="1:17" x14ac:dyDescent="0.2">
      <c r="A63" s="13"/>
      <c r="B63" s="1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</row>
    <row r="64" spans="1:17" x14ac:dyDescent="0.2">
      <c r="A64" s="13"/>
      <c r="B64" s="1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/>
    </row>
    <row r="65" spans="1:17" x14ac:dyDescent="0.2">
      <c r="A65" s="13"/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</row>
    <row r="66" spans="1:17" x14ac:dyDescent="0.2">
      <c r="A66" s="13"/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</row>
    <row r="67" spans="1:17" x14ac:dyDescent="0.2">
      <c r="A67" s="13"/>
      <c r="B67" s="17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</row>
    <row r="68" spans="1:17" x14ac:dyDescent="0.2">
      <c r="A68" s="13"/>
      <c r="B68" s="17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</row>
    <row r="69" spans="1:17" x14ac:dyDescent="0.2">
      <c r="A69" s="13"/>
      <c r="B69" s="17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/>
    </row>
    <row r="70" spans="1:17" x14ac:dyDescent="0.2">
      <c r="A70" s="13"/>
      <c r="B70" s="1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/>
    </row>
    <row r="71" spans="1:17" x14ac:dyDescent="0.2">
      <c r="A71" s="13"/>
      <c r="B71" s="17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</row>
    <row r="72" spans="1:17" x14ac:dyDescent="0.2">
      <c r="A72" s="13"/>
      <c r="B72" s="17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/>
    </row>
    <row r="73" spans="1:17" x14ac:dyDescent="0.2">
      <c r="A73" s="13"/>
      <c r="B73" s="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</row>
    <row r="74" spans="1:17" x14ac:dyDescent="0.2">
      <c r="A74" s="13"/>
      <c r="B74" s="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</row>
    <row r="75" spans="1:17" x14ac:dyDescent="0.2">
      <c r="A75" s="13"/>
      <c r="B75" s="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</row>
    <row r="76" spans="1:17" x14ac:dyDescent="0.2">
      <c r="A76" s="13"/>
      <c r="B76" s="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</row>
    <row r="77" spans="1:17" x14ac:dyDescent="0.2">
      <c r="A77" s="13"/>
      <c r="B77" s="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</row>
    <row r="78" spans="1:17" x14ac:dyDescent="0.2">
      <c r="A78" s="13"/>
      <c r="B78" s="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</row>
    <row r="79" spans="1:17" x14ac:dyDescent="0.2">
      <c r="A79" s="13"/>
      <c r="B79" s="17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</row>
    <row r="80" spans="1:17" x14ac:dyDescent="0.2">
      <c r="A80" s="13"/>
      <c r="B80" s="1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/>
    </row>
    <row r="81" spans="1:17" x14ac:dyDescent="0.2">
      <c r="A81" s="13"/>
      <c r="B81" s="17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/>
    </row>
    <row r="82" spans="1:17" x14ac:dyDescent="0.2">
      <c r="A82" s="13"/>
      <c r="B82" s="17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/>
    </row>
    <row r="83" spans="1:17" x14ac:dyDescent="0.2">
      <c r="A83" s="13"/>
      <c r="B83" s="17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</row>
    <row r="84" spans="1:17" x14ac:dyDescent="0.2">
      <c r="A84" s="13"/>
      <c r="B84" s="17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</row>
    <row r="85" spans="1:17" x14ac:dyDescent="0.2">
      <c r="A85" s="13"/>
      <c r="B85" s="17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/>
    </row>
    <row r="86" spans="1:17" x14ac:dyDescent="0.2">
      <c r="A86" s="13"/>
      <c r="B86" s="17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/>
    </row>
    <row r="87" spans="1:17" x14ac:dyDescent="0.2">
      <c r="A87" s="13"/>
      <c r="B87" s="17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</row>
    <row r="88" spans="1:17" x14ac:dyDescent="0.2">
      <c r="A88" s="13"/>
      <c r="B88" s="17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/>
    </row>
    <row r="89" spans="1:17" x14ac:dyDescent="0.2">
      <c r="A89" s="13"/>
      <c r="B89" s="17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/>
    </row>
    <row r="90" spans="1:17" x14ac:dyDescent="0.2">
      <c r="A90" s="13"/>
      <c r="B90" s="17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</row>
    <row r="91" spans="1:17" x14ac:dyDescent="0.2">
      <c r="A91" s="13"/>
      <c r="B91" s="17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</row>
    <row r="92" spans="1:17" x14ac:dyDescent="0.2">
      <c r="A92" s="13"/>
      <c r="B92" s="17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</row>
    <row r="93" spans="1:17" x14ac:dyDescent="0.2">
      <c r="A93" s="13"/>
      <c r="B93" s="1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</row>
    <row r="94" spans="1:17" x14ac:dyDescent="0.2">
      <c r="A94" s="13"/>
      <c r="B94" s="1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/>
    </row>
    <row r="95" spans="1:17" x14ac:dyDescent="0.2">
      <c r="A95" s="13"/>
      <c r="B95" s="1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Ullum</dc:creator>
  <cp:lastModifiedBy>charlie christensen</cp:lastModifiedBy>
  <dcterms:created xsi:type="dcterms:W3CDTF">2021-02-09T13:01:06Z</dcterms:created>
  <dcterms:modified xsi:type="dcterms:W3CDTF">2022-05-10T11:00:21Z</dcterms:modified>
</cp:coreProperties>
</file>